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4842" windowWidth="15110" windowHeight="4904" activeTab="1"/>
  </bookViews>
  <sheets>
    <sheet name="infanzia" sheetId="1" r:id="rId1"/>
    <sheet name="primaria" sheetId="2" r:id="rId2"/>
    <sheet name="I grado" sheetId="3" r:id="rId3"/>
    <sheet name="II grado " sheetId="4" r:id="rId4"/>
    <sheet name="Totale" sheetId="5" r:id="rId5"/>
  </sheets>
  <definedNames/>
  <calcPr fullCalcOnLoad="1"/>
</workbook>
</file>

<file path=xl/sharedStrings.xml><?xml version="1.0" encoding="utf-8"?>
<sst xmlns="http://schemas.openxmlformats.org/spreadsheetml/2006/main" count="237" uniqueCount="53">
  <si>
    <t>regione</t>
  </si>
  <si>
    <t>Alunni</t>
  </si>
  <si>
    <t>Classi</t>
  </si>
  <si>
    <t>alunni hand.</t>
  </si>
  <si>
    <t>Totale bambini</t>
  </si>
  <si>
    <t>Totale sezioni</t>
  </si>
  <si>
    <t>Bambini con hand</t>
  </si>
  <si>
    <t>Alunni hand.</t>
  </si>
  <si>
    <t xml:space="preserve">Abruzzo  </t>
  </si>
  <si>
    <t xml:space="preserve">Basilicata  </t>
  </si>
  <si>
    <t xml:space="preserve">Calabria  </t>
  </si>
  <si>
    <t xml:space="preserve">Campania  </t>
  </si>
  <si>
    <t xml:space="preserve">Emilia Romagna  </t>
  </si>
  <si>
    <t xml:space="preserve">Friuli  </t>
  </si>
  <si>
    <t xml:space="preserve">Lazio  </t>
  </si>
  <si>
    <t xml:space="preserve">Liguria  </t>
  </si>
  <si>
    <t xml:space="preserve">Lombardia  </t>
  </si>
  <si>
    <t xml:space="preserve">Marche  </t>
  </si>
  <si>
    <t xml:space="preserve">Molise  </t>
  </si>
  <si>
    <t xml:space="preserve">Piemonte  </t>
  </si>
  <si>
    <t xml:space="preserve">Puglia  </t>
  </si>
  <si>
    <t xml:space="preserve">Sardegna  </t>
  </si>
  <si>
    <t xml:space="preserve">Sicilia  </t>
  </si>
  <si>
    <t xml:space="preserve">Toscana  </t>
  </si>
  <si>
    <t xml:space="preserve">Umbria  </t>
  </si>
  <si>
    <t xml:space="preserve">Veneto  </t>
  </si>
  <si>
    <t xml:space="preserve">Totale Nazionale </t>
  </si>
  <si>
    <t xml:space="preserve">Totale posti sostegno (compresi spezzoni orario rapportati a posto intero) </t>
  </si>
  <si>
    <t xml:space="preserve">Totale posti normali (compresi spezzoni orario rapportati a posto intero) </t>
  </si>
  <si>
    <t>Posti comuni</t>
  </si>
  <si>
    <t xml:space="preserve">rapporto alunni / classi </t>
  </si>
  <si>
    <t>rapporto alunni / posti</t>
  </si>
  <si>
    <t>rapporto alunni Handicap / posti sostegno</t>
  </si>
  <si>
    <t xml:space="preserve">a.s. 2008/09 </t>
  </si>
  <si>
    <t>a.s. 2009/10 (*)</t>
  </si>
  <si>
    <t xml:space="preserve">organico 2009/10 decreto interministeriale 2009  </t>
  </si>
  <si>
    <t xml:space="preserve">differenze 2009/10 - 2008/09 </t>
  </si>
  <si>
    <t xml:space="preserve">alunni </t>
  </si>
  <si>
    <t xml:space="preserve">sezioni </t>
  </si>
  <si>
    <t xml:space="preserve">posti comuni </t>
  </si>
  <si>
    <t xml:space="preserve">bambini handicap </t>
  </si>
  <si>
    <t xml:space="preserve">posti di sostegno </t>
  </si>
  <si>
    <t xml:space="preserve">Totale alunni </t>
  </si>
  <si>
    <t xml:space="preserve">Totale classi </t>
  </si>
  <si>
    <t>alunni  con hand</t>
  </si>
  <si>
    <t>Posti comuni compresi spezzoni orario e posti per adulti</t>
  </si>
  <si>
    <t>Posti comuni e di lingua, compresi spezzoni orario e posti per adulti</t>
  </si>
  <si>
    <t>classi</t>
  </si>
  <si>
    <t xml:space="preserve">alunni  handicap </t>
  </si>
  <si>
    <t xml:space="preserve">posti normali </t>
  </si>
  <si>
    <t>posti normali</t>
  </si>
  <si>
    <t>di cui a tempo pieno</t>
  </si>
  <si>
    <t xml:space="preserve">di cui a tempo pieno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</si>
</sst>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.000"/>
  </numFmts>
  <fonts count="19">
    <font>
      <sz val="10"/>
      <name val="Verdana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Verdana"/>
      <family val="0"/>
    </font>
    <font>
      <b/>
      <sz val="9"/>
      <name val="Tahoma"/>
      <family val="2"/>
    </font>
    <font>
      <b/>
      <sz val="10"/>
      <name val="Verdana"/>
      <family val="2"/>
    </font>
    <font>
      <b/>
      <sz val="9"/>
      <color indexed="10"/>
      <name val="Tahoma"/>
      <family val="2"/>
    </font>
    <font>
      <b/>
      <sz val="10"/>
      <color indexed="10"/>
      <name val="Verdan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i/>
      <sz val="10"/>
      <color indexed="18"/>
      <name val="Verdana"/>
      <family val="2"/>
    </font>
    <font>
      <i/>
      <sz val="10"/>
      <color indexed="18"/>
      <name val="Verdana"/>
      <family val="0"/>
    </font>
    <font>
      <b/>
      <i/>
      <sz val="9"/>
      <color indexed="18"/>
      <name val="Tahoma"/>
      <family val="2"/>
    </font>
    <font>
      <b/>
      <i/>
      <sz val="10"/>
      <color indexed="18"/>
      <name val="Tahoma"/>
      <family val="2"/>
    </font>
    <font>
      <b/>
      <sz val="9"/>
      <color indexed="12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i/>
      <sz val="9"/>
      <color indexed="53"/>
      <name val="Tahoma"/>
      <family val="2"/>
    </font>
    <font>
      <i/>
      <sz val="10"/>
      <color indexed="53"/>
      <name val="Verdana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NumberFormat="1" applyFont="1" applyBorder="1" applyAlignment="1" quotePrefix="1">
      <alignment vertical="top" wrapText="1"/>
    </xf>
    <xf numFmtId="3" fontId="4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 quotePrefix="1">
      <alignment/>
    </xf>
    <xf numFmtId="3" fontId="1" fillId="0" borderId="1" xfId="0" applyNumberFormat="1" applyFont="1" applyBorder="1" applyAlignment="1" quotePrefix="1">
      <alignment/>
    </xf>
    <xf numFmtId="3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 quotePrefix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 quotePrefix="1">
      <alignment/>
    </xf>
    <xf numFmtId="3" fontId="2" fillId="0" borderId="2" xfId="0" applyNumberFormat="1" applyFont="1" applyBorder="1" applyAlignment="1" quotePrefix="1">
      <alignment/>
    </xf>
    <xf numFmtId="3" fontId="2" fillId="0" borderId="2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/>
    </xf>
    <xf numFmtId="164" fontId="1" fillId="0" borderId="4" xfId="0" applyNumberFormat="1" applyFont="1" applyBorder="1" applyAlignment="1" quotePrefix="1">
      <alignment/>
    </xf>
    <xf numFmtId="3" fontId="2" fillId="0" borderId="5" xfId="0" applyNumberFormat="1" applyFont="1" applyBorder="1" applyAlignment="1" quotePrefix="1">
      <alignment/>
    </xf>
    <xf numFmtId="3" fontId="2" fillId="0" borderId="6" xfId="0" applyNumberFormat="1" applyFont="1" applyBorder="1" applyAlignment="1" quotePrefix="1">
      <alignment/>
    </xf>
    <xf numFmtId="164" fontId="2" fillId="0" borderId="6" xfId="0" applyNumberFormat="1" applyFont="1" applyBorder="1" applyAlignment="1" quotePrefix="1">
      <alignment/>
    </xf>
    <xf numFmtId="3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 quotePrefix="1">
      <alignment/>
    </xf>
    <xf numFmtId="3" fontId="6" fillId="0" borderId="8" xfId="0" applyNumberFormat="1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4" fillId="0" borderId="9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164" fontId="1" fillId="0" borderId="2" xfId="0" applyNumberFormat="1" applyFont="1" applyBorder="1" applyAlignment="1" quotePrefix="1">
      <alignment/>
    </xf>
    <xf numFmtId="164" fontId="2" fillId="0" borderId="12" xfId="0" applyNumberFormat="1" applyFont="1" applyBorder="1" applyAlignment="1" quotePrefix="1">
      <alignment/>
    </xf>
    <xf numFmtId="3" fontId="4" fillId="0" borderId="10" xfId="0" applyNumberFormat="1" applyFont="1" applyBorder="1" applyAlignment="1">
      <alignment vertical="top" wrapText="1"/>
    </xf>
    <xf numFmtId="3" fontId="1" fillId="0" borderId="13" xfId="0" applyNumberFormat="1" applyFont="1" applyBorder="1" applyAlignment="1" quotePrefix="1">
      <alignment/>
    </xf>
    <xf numFmtId="3" fontId="2" fillId="0" borderId="14" xfId="0" applyNumberFormat="1" applyFont="1" applyBorder="1" applyAlignment="1" quotePrefix="1">
      <alignment/>
    </xf>
    <xf numFmtId="3" fontId="8" fillId="0" borderId="3" xfId="0" applyNumberFormat="1" applyFont="1" applyBorder="1" applyAlignment="1" quotePrefix="1">
      <alignment/>
    </xf>
    <xf numFmtId="3" fontId="8" fillId="0" borderId="1" xfId="0" applyNumberFormat="1" applyFont="1" applyBorder="1" applyAlignment="1" quotePrefix="1">
      <alignment/>
    </xf>
    <xf numFmtId="164" fontId="8" fillId="0" borderId="1" xfId="0" applyNumberFormat="1" applyFont="1" applyBorder="1" applyAlignment="1" quotePrefix="1">
      <alignment/>
    </xf>
    <xf numFmtId="3" fontId="9" fillId="0" borderId="5" xfId="0" applyNumberFormat="1" applyFont="1" applyBorder="1" applyAlignment="1" quotePrefix="1">
      <alignment/>
    </xf>
    <xf numFmtId="3" fontId="9" fillId="0" borderId="6" xfId="0" applyNumberFormat="1" applyFont="1" applyBorder="1" applyAlignment="1" quotePrefix="1">
      <alignment/>
    </xf>
    <xf numFmtId="164" fontId="9" fillId="0" borderId="6" xfId="0" applyNumberFormat="1" applyFont="1" applyBorder="1" applyAlignment="1" quotePrefix="1">
      <alignment/>
    </xf>
    <xf numFmtId="164" fontId="8" fillId="0" borderId="2" xfId="0" applyNumberFormat="1" applyFont="1" applyBorder="1" applyAlignment="1" quotePrefix="1">
      <alignment/>
    </xf>
    <xf numFmtId="164" fontId="9" fillId="0" borderId="12" xfId="0" applyNumberFormat="1" applyFont="1" applyBorder="1" applyAlignment="1" quotePrefix="1">
      <alignment/>
    </xf>
    <xf numFmtId="3" fontId="4" fillId="0" borderId="11" xfId="0" applyNumberFormat="1" applyFont="1" applyBorder="1" applyAlignment="1">
      <alignment vertical="top" wrapText="1"/>
    </xf>
    <xf numFmtId="3" fontId="11" fillId="0" borderId="3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 vertical="top" wrapText="1"/>
    </xf>
    <xf numFmtId="3" fontId="12" fillId="0" borderId="8" xfId="0" applyNumberFormat="1" applyFont="1" applyFill="1" applyBorder="1" applyAlignment="1">
      <alignment vertical="top" wrapText="1"/>
    </xf>
    <xf numFmtId="3" fontId="12" fillId="0" borderId="9" xfId="0" applyNumberFormat="1" applyFont="1" applyFill="1" applyBorder="1" applyAlignment="1">
      <alignment vertical="top" wrapText="1"/>
    </xf>
    <xf numFmtId="0" fontId="4" fillId="0" borderId="2" xfId="0" applyNumberFormat="1" applyFont="1" applyBorder="1" applyAlignment="1" quotePrefix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164" fontId="8" fillId="0" borderId="4" xfId="0" applyNumberFormat="1" applyFont="1" applyBorder="1" applyAlignment="1" quotePrefix="1">
      <alignment/>
    </xf>
    <xf numFmtId="164" fontId="9" fillId="0" borderId="7" xfId="0" applyNumberFormat="1" applyFont="1" applyBorder="1" applyAlignment="1" quotePrefix="1">
      <alignment/>
    </xf>
    <xf numFmtId="3" fontId="4" fillId="0" borderId="13" xfId="0" applyNumberFormat="1" applyFont="1" applyBorder="1" applyAlignment="1">
      <alignment vertical="top" wrapText="1"/>
    </xf>
    <xf numFmtId="3" fontId="4" fillId="1" borderId="16" xfId="0" applyNumberFormat="1" applyFont="1" applyFill="1" applyBorder="1" applyAlignment="1">
      <alignment vertical="top" wrapText="1"/>
    </xf>
    <xf numFmtId="3" fontId="1" fillId="1" borderId="17" xfId="0" applyNumberFormat="1" applyFont="1" applyFill="1" applyBorder="1" applyAlignment="1" quotePrefix="1">
      <alignment/>
    </xf>
    <xf numFmtId="3" fontId="2" fillId="1" borderId="18" xfId="0" applyNumberFormat="1" applyFont="1" applyFill="1" applyBorder="1" applyAlignment="1" quotePrefix="1">
      <alignment/>
    </xf>
    <xf numFmtId="3" fontId="0" fillId="0" borderId="0" xfId="0" applyNumberFormat="1" applyAlignment="1">
      <alignment/>
    </xf>
    <xf numFmtId="3" fontId="4" fillId="0" borderId="19" xfId="0" applyNumberFormat="1" applyFont="1" applyBorder="1" applyAlignment="1">
      <alignment vertical="top" wrapText="1"/>
    </xf>
    <xf numFmtId="3" fontId="4" fillId="0" borderId="20" xfId="0" applyNumberFormat="1" applyFont="1" applyBorder="1" applyAlignment="1">
      <alignment vertical="top" wrapText="1"/>
    </xf>
    <xf numFmtId="3" fontId="4" fillId="0" borderId="21" xfId="0" applyNumberFormat="1" applyFont="1" applyBorder="1" applyAlignment="1">
      <alignment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6" fillId="0" borderId="21" xfId="0" applyNumberFormat="1" applyFont="1" applyBorder="1" applyAlignment="1">
      <alignment vertical="top" wrapText="1"/>
    </xf>
    <xf numFmtId="3" fontId="12" fillId="0" borderId="10" xfId="0" applyNumberFormat="1" applyFont="1" applyFill="1" applyBorder="1" applyAlignment="1">
      <alignment vertical="top" wrapText="1"/>
    </xf>
    <xf numFmtId="3" fontId="11" fillId="0" borderId="13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4" fillId="0" borderId="22" xfId="0" applyNumberFormat="1" applyFont="1" applyBorder="1" applyAlignment="1">
      <alignment vertical="top" wrapText="1"/>
    </xf>
    <xf numFmtId="3" fontId="14" fillId="0" borderId="10" xfId="0" applyNumberFormat="1" applyFont="1" applyBorder="1" applyAlignment="1">
      <alignment vertical="top" wrapText="1"/>
    </xf>
    <xf numFmtId="3" fontId="15" fillId="0" borderId="13" xfId="0" applyNumberFormat="1" applyFont="1" applyBorder="1" applyAlignment="1" quotePrefix="1">
      <alignment/>
    </xf>
    <xf numFmtId="3" fontId="16" fillId="0" borderId="14" xfId="0" applyNumberFormat="1" applyFont="1" applyBorder="1" applyAlignment="1" quotePrefix="1">
      <alignment/>
    </xf>
    <xf numFmtId="3" fontId="15" fillId="0" borderId="1" xfId="0" applyNumberFormat="1" applyFont="1" applyBorder="1" applyAlignment="1" quotePrefix="1">
      <alignment/>
    </xf>
    <xf numFmtId="3" fontId="14" fillId="0" borderId="13" xfId="0" applyNumberFormat="1" applyFont="1" applyBorder="1" applyAlignment="1">
      <alignment vertical="top" wrapText="1"/>
    </xf>
    <xf numFmtId="3" fontId="17" fillId="0" borderId="10" xfId="0" applyNumberFormat="1" applyFont="1" applyFill="1" applyBorder="1" applyAlignment="1">
      <alignment vertical="top" wrapText="1"/>
    </xf>
    <xf numFmtId="3" fontId="18" fillId="0" borderId="13" xfId="0" applyNumberFormat="1" applyFont="1" applyBorder="1" applyAlignment="1">
      <alignment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0" fillId="0" borderId="25" xfId="0" applyBorder="1" applyAlignment="1">
      <alignment horizontal="center" vertical="top" wrapText="1"/>
    </xf>
    <xf numFmtId="3" fontId="18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K1">
      <selection activeCell="S21" sqref="S21"/>
    </sheetView>
  </sheetViews>
  <sheetFormatPr defaultColWidth="9.00390625" defaultRowHeight="12.75"/>
  <cols>
    <col min="1" max="1" width="14.75390625" style="0" bestFit="1" customWidth="1"/>
    <col min="2" max="2" width="10.125" style="0" customWidth="1"/>
    <col min="3" max="4" width="9.25390625" style="0" customWidth="1"/>
    <col min="5" max="7" width="9.125" style="0" customWidth="1"/>
    <col min="8" max="8" width="13.50390625" style="0" customWidth="1"/>
    <col min="9" max="10" width="8.875" style="0" customWidth="1"/>
    <col min="17" max="17" width="11.875" style="0" customWidth="1"/>
  </cols>
  <sheetData>
    <row r="1" spans="2:23" ht="20.25" customHeight="1" thickBot="1">
      <c r="B1" s="73" t="s">
        <v>33</v>
      </c>
      <c r="C1" s="74"/>
      <c r="D1" s="74"/>
      <c r="E1" s="74"/>
      <c r="F1" s="74"/>
      <c r="G1" s="74"/>
      <c r="H1" s="74"/>
      <c r="I1" s="75"/>
      <c r="J1" s="76" t="s">
        <v>34</v>
      </c>
      <c r="K1" s="77"/>
      <c r="L1" s="77"/>
      <c r="M1" s="77"/>
      <c r="N1" s="77"/>
      <c r="O1" s="77"/>
      <c r="P1" s="77"/>
      <c r="Q1" s="77"/>
      <c r="R1" s="77"/>
      <c r="S1" s="78" t="s">
        <v>36</v>
      </c>
      <c r="T1" s="79"/>
      <c r="U1" s="79"/>
      <c r="V1" s="79"/>
      <c r="W1" s="80"/>
    </row>
    <row r="2" spans="1:23" ht="69" customHeight="1">
      <c r="A2" s="1" t="s">
        <v>0</v>
      </c>
      <c r="B2" s="21" t="s">
        <v>4</v>
      </c>
      <c r="C2" s="18" t="s">
        <v>5</v>
      </c>
      <c r="D2" s="18" t="s">
        <v>30</v>
      </c>
      <c r="E2" s="18" t="s">
        <v>6</v>
      </c>
      <c r="F2" s="18" t="s">
        <v>29</v>
      </c>
      <c r="G2" s="18" t="s">
        <v>31</v>
      </c>
      <c r="H2" s="18" t="s">
        <v>27</v>
      </c>
      <c r="I2" s="22" t="s">
        <v>32</v>
      </c>
      <c r="J2" s="52" t="s">
        <v>35</v>
      </c>
      <c r="K2" s="25" t="s">
        <v>4</v>
      </c>
      <c r="L2" s="19" t="s">
        <v>5</v>
      </c>
      <c r="M2" s="19" t="s">
        <v>30</v>
      </c>
      <c r="N2" s="19" t="s">
        <v>6</v>
      </c>
      <c r="O2" s="19" t="s">
        <v>29</v>
      </c>
      <c r="P2" s="19" t="s">
        <v>31</v>
      </c>
      <c r="Q2" s="19" t="s">
        <v>27</v>
      </c>
      <c r="R2" s="36" t="s">
        <v>32</v>
      </c>
      <c r="S2" s="43" t="s">
        <v>37</v>
      </c>
      <c r="T2" s="44" t="s">
        <v>38</v>
      </c>
      <c r="U2" s="44" t="s">
        <v>39</v>
      </c>
      <c r="V2" s="44" t="s">
        <v>40</v>
      </c>
      <c r="W2" s="45" t="s">
        <v>41</v>
      </c>
    </row>
    <row r="3" spans="1:23" ht="30" customHeight="1">
      <c r="A3" s="9" t="s">
        <v>8</v>
      </c>
      <c r="B3" s="28">
        <v>27705</v>
      </c>
      <c r="C3" s="29">
        <v>1233</v>
      </c>
      <c r="D3" s="30">
        <f>B3/C3</f>
        <v>22.469586374695865</v>
      </c>
      <c r="E3" s="29">
        <v>405</v>
      </c>
      <c r="F3" s="29">
        <v>2426</v>
      </c>
      <c r="G3" s="30">
        <f>B3/F3</f>
        <v>11.420032976092333</v>
      </c>
      <c r="H3" s="29">
        <v>183</v>
      </c>
      <c r="I3" s="34">
        <f>E3/H3</f>
        <v>2.2131147540983607</v>
      </c>
      <c r="J3" s="53">
        <v>2426</v>
      </c>
      <c r="K3" s="26">
        <v>29112</v>
      </c>
      <c r="L3" s="4">
        <v>1252</v>
      </c>
      <c r="M3" s="8">
        <f>K3/L3</f>
        <v>23.252396166134186</v>
      </c>
      <c r="N3" s="4">
        <v>448</v>
      </c>
      <c r="O3" s="4">
        <v>2456</v>
      </c>
      <c r="P3" s="8">
        <f>K3/O3</f>
        <v>11.853420195439739</v>
      </c>
      <c r="Q3" s="7">
        <v>211</v>
      </c>
      <c r="R3" s="23">
        <f>N3/Q3</f>
        <v>2.123222748815166</v>
      </c>
      <c r="S3" s="37">
        <f>K3-B3</f>
        <v>1407</v>
      </c>
      <c r="T3" s="38">
        <f>L3-C3</f>
        <v>19</v>
      </c>
      <c r="U3" s="38">
        <f>O3-F3</f>
        <v>30</v>
      </c>
      <c r="V3" s="38">
        <f>N3-E3</f>
        <v>43</v>
      </c>
      <c r="W3" s="39">
        <f>Q3-H3</f>
        <v>28</v>
      </c>
    </row>
    <row r="4" spans="1:23" ht="30" customHeight="1">
      <c r="A4" s="9" t="s">
        <v>9</v>
      </c>
      <c r="B4" s="28">
        <v>12262</v>
      </c>
      <c r="C4" s="29">
        <v>605</v>
      </c>
      <c r="D4" s="30">
        <f aca="true" t="shared" si="0" ref="D4:D21">B4/C4</f>
        <v>20.26776859504132</v>
      </c>
      <c r="E4" s="29">
        <v>151</v>
      </c>
      <c r="F4" s="29">
        <v>1201</v>
      </c>
      <c r="G4" s="30">
        <f aca="true" t="shared" si="1" ref="G4:G21">B4/F4</f>
        <v>10.209825145711907</v>
      </c>
      <c r="H4" s="29">
        <v>116.64</v>
      </c>
      <c r="I4" s="34">
        <f aca="true" t="shared" si="2" ref="I4:I21">E4/H4</f>
        <v>1.2945816186556927</v>
      </c>
      <c r="J4" s="53">
        <v>1205</v>
      </c>
      <c r="K4" s="26">
        <v>12714</v>
      </c>
      <c r="L4" s="4">
        <v>600</v>
      </c>
      <c r="M4" s="8">
        <f aca="true" t="shared" si="3" ref="M4:M21">K4/L4</f>
        <v>21.19</v>
      </c>
      <c r="N4" s="4">
        <v>158</v>
      </c>
      <c r="O4" s="4">
        <v>1196</v>
      </c>
      <c r="P4" s="8">
        <f aca="true" t="shared" si="4" ref="P4:P21">K4/O4</f>
        <v>10.630434782608695</v>
      </c>
      <c r="Q4" s="7">
        <v>115</v>
      </c>
      <c r="R4" s="23">
        <f aca="true" t="shared" si="5" ref="R4:R21">N4/Q4</f>
        <v>1.373913043478261</v>
      </c>
      <c r="S4" s="37">
        <f aca="true" t="shared" si="6" ref="S4:S21">K4-B4</f>
        <v>452</v>
      </c>
      <c r="T4" s="38">
        <f aca="true" t="shared" si="7" ref="T4:T21">L4-C4</f>
        <v>-5</v>
      </c>
      <c r="U4" s="38">
        <f aca="true" t="shared" si="8" ref="U4:U21">O4-F4</f>
        <v>-5</v>
      </c>
      <c r="V4" s="38">
        <f aca="true" t="shared" si="9" ref="V4:V21">N4-E4</f>
        <v>7</v>
      </c>
      <c r="W4" s="39">
        <f aca="true" t="shared" si="10" ref="W4:W21">Q4-H4</f>
        <v>-1.6400000000000006</v>
      </c>
    </row>
    <row r="5" spans="1:23" ht="30" customHeight="1">
      <c r="A5" s="9" t="s">
        <v>10</v>
      </c>
      <c r="B5" s="28">
        <v>42160</v>
      </c>
      <c r="C5" s="29">
        <v>2067</v>
      </c>
      <c r="D5" s="30">
        <f t="shared" si="0"/>
        <v>20.396710208030964</v>
      </c>
      <c r="E5" s="29">
        <v>477</v>
      </c>
      <c r="F5" s="29">
        <v>4080</v>
      </c>
      <c r="G5" s="30">
        <f t="shared" si="1"/>
        <v>10.333333333333334</v>
      </c>
      <c r="H5" s="29">
        <v>352.04</v>
      </c>
      <c r="I5" s="34">
        <f t="shared" si="2"/>
        <v>1.3549596636745824</v>
      </c>
      <c r="J5" s="53">
        <v>4145</v>
      </c>
      <c r="K5" s="26">
        <v>44086</v>
      </c>
      <c r="L5" s="4">
        <v>2106</v>
      </c>
      <c r="M5" s="8">
        <f t="shared" si="3"/>
        <v>20.9335232668566</v>
      </c>
      <c r="N5" s="4">
        <v>507</v>
      </c>
      <c r="O5" s="4">
        <v>4104</v>
      </c>
      <c r="P5" s="8">
        <f t="shared" si="4"/>
        <v>10.742202729044834</v>
      </c>
      <c r="Q5" s="7">
        <v>376</v>
      </c>
      <c r="R5" s="23">
        <f t="shared" si="5"/>
        <v>1.3484042553191489</v>
      </c>
      <c r="S5" s="37">
        <f t="shared" si="6"/>
        <v>1926</v>
      </c>
      <c r="T5" s="38">
        <f t="shared" si="7"/>
        <v>39</v>
      </c>
      <c r="U5" s="38">
        <f t="shared" si="8"/>
        <v>24</v>
      </c>
      <c r="V5" s="38">
        <f t="shared" si="9"/>
        <v>30</v>
      </c>
      <c r="W5" s="39">
        <f t="shared" si="10"/>
        <v>23.95999999999998</v>
      </c>
    </row>
    <row r="6" spans="1:23" ht="30" customHeight="1">
      <c r="A6" s="9" t="s">
        <v>11</v>
      </c>
      <c r="B6" s="28">
        <v>132122</v>
      </c>
      <c r="C6" s="29">
        <v>6058</v>
      </c>
      <c r="D6" s="30">
        <f t="shared" si="0"/>
        <v>21.809508088478047</v>
      </c>
      <c r="E6" s="29">
        <v>1502</v>
      </c>
      <c r="F6" s="29">
        <v>11778</v>
      </c>
      <c r="G6" s="30">
        <f t="shared" si="1"/>
        <v>11.217694005773476</v>
      </c>
      <c r="H6" s="29">
        <v>1120.12</v>
      </c>
      <c r="I6" s="34">
        <f t="shared" si="2"/>
        <v>1.3409277577402423</v>
      </c>
      <c r="J6" s="53">
        <v>11972</v>
      </c>
      <c r="K6" s="26">
        <v>135562</v>
      </c>
      <c r="L6" s="4">
        <v>6074</v>
      </c>
      <c r="M6" s="8">
        <f t="shared" si="3"/>
        <v>22.318406322028316</v>
      </c>
      <c r="N6" s="4">
        <v>1612</v>
      </c>
      <c r="O6" s="4">
        <v>11814</v>
      </c>
      <c r="P6" s="8">
        <f t="shared" si="4"/>
        <v>11.474691044523446</v>
      </c>
      <c r="Q6" s="7">
        <v>1087</v>
      </c>
      <c r="R6" s="23">
        <f t="shared" si="5"/>
        <v>1.482980680772769</v>
      </c>
      <c r="S6" s="37">
        <f t="shared" si="6"/>
        <v>3440</v>
      </c>
      <c r="T6" s="38">
        <f t="shared" si="7"/>
        <v>16</v>
      </c>
      <c r="U6" s="38">
        <f t="shared" si="8"/>
        <v>36</v>
      </c>
      <c r="V6" s="38">
        <f t="shared" si="9"/>
        <v>110</v>
      </c>
      <c r="W6" s="39">
        <f t="shared" si="10"/>
        <v>-33.11999999999989</v>
      </c>
    </row>
    <row r="7" spans="1:23" ht="30" customHeight="1">
      <c r="A7" s="9" t="s">
        <v>12</v>
      </c>
      <c r="B7" s="28">
        <v>51579</v>
      </c>
      <c r="C7" s="29">
        <v>2094</v>
      </c>
      <c r="D7" s="30">
        <f t="shared" si="0"/>
        <v>24.631805157593124</v>
      </c>
      <c r="E7" s="29">
        <v>672</v>
      </c>
      <c r="F7" s="29">
        <v>4124</v>
      </c>
      <c r="G7" s="30">
        <f t="shared" si="1"/>
        <v>12.507032007759458</v>
      </c>
      <c r="H7" s="29">
        <v>406.96</v>
      </c>
      <c r="I7" s="34">
        <f t="shared" si="2"/>
        <v>1.651267937880873</v>
      </c>
      <c r="J7" s="53">
        <v>4082</v>
      </c>
      <c r="K7" s="26">
        <v>52930</v>
      </c>
      <c r="L7" s="4">
        <v>2105</v>
      </c>
      <c r="M7" s="8">
        <f t="shared" si="3"/>
        <v>25.144893111638954</v>
      </c>
      <c r="N7" s="4">
        <v>721</v>
      </c>
      <c r="O7" s="4">
        <v>4125</v>
      </c>
      <c r="P7" s="8">
        <f t="shared" si="4"/>
        <v>12.831515151515152</v>
      </c>
      <c r="Q7" s="7">
        <v>426</v>
      </c>
      <c r="R7" s="23">
        <f t="shared" si="5"/>
        <v>1.692488262910798</v>
      </c>
      <c r="S7" s="37">
        <f t="shared" si="6"/>
        <v>1351</v>
      </c>
      <c r="T7" s="38">
        <f t="shared" si="7"/>
        <v>11</v>
      </c>
      <c r="U7" s="38">
        <f t="shared" si="8"/>
        <v>1</v>
      </c>
      <c r="V7" s="38">
        <f t="shared" si="9"/>
        <v>49</v>
      </c>
      <c r="W7" s="39">
        <f t="shared" si="10"/>
        <v>19.04000000000002</v>
      </c>
    </row>
    <row r="8" spans="1:23" ht="30" customHeight="1">
      <c r="A8" s="9" t="s">
        <v>13</v>
      </c>
      <c r="B8" s="28">
        <v>17553</v>
      </c>
      <c r="C8" s="29">
        <v>763</v>
      </c>
      <c r="D8" s="30">
        <f t="shared" si="0"/>
        <v>23.00524246395806</v>
      </c>
      <c r="E8" s="29">
        <v>181</v>
      </c>
      <c r="F8" s="29">
        <v>1524</v>
      </c>
      <c r="G8" s="30">
        <f t="shared" si="1"/>
        <v>11.51771653543307</v>
      </c>
      <c r="H8" s="29">
        <v>112.18</v>
      </c>
      <c r="I8" s="34">
        <f t="shared" si="2"/>
        <v>1.6134783383847386</v>
      </c>
      <c r="J8" s="53">
        <v>1515</v>
      </c>
      <c r="K8" s="26">
        <v>17841</v>
      </c>
      <c r="L8" s="4">
        <v>770</v>
      </c>
      <c r="M8" s="8">
        <f t="shared" si="3"/>
        <v>23.17012987012987</v>
      </c>
      <c r="N8" s="4">
        <v>188</v>
      </c>
      <c r="O8" s="4">
        <v>1535</v>
      </c>
      <c r="P8" s="8">
        <f t="shared" si="4"/>
        <v>11.622801302931595</v>
      </c>
      <c r="Q8" s="7">
        <v>111</v>
      </c>
      <c r="R8" s="23">
        <f t="shared" si="5"/>
        <v>1.6936936936936937</v>
      </c>
      <c r="S8" s="37">
        <f t="shared" si="6"/>
        <v>288</v>
      </c>
      <c r="T8" s="38">
        <f t="shared" si="7"/>
        <v>7</v>
      </c>
      <c r="U8" s="38">
        <f t="shared" si="8"/>
        <v>11</v>
      </c>
      <c r="V8" s="38">
        <f t="shared" si="9"/>
        <v>7</v>
      </c>
      <c r="W8" s="39">
        <f t="shared" si="10"/>
        <v>-1.1800000000000068</v>
      </c>
    </row>
    <row r="9" spans="1:23" ht="30" customHeight="1">
      <c r="A9" s="9" t="s">
        <v>14</v>
      </c>
      <c r="B9" s="28">
        <v>86619</v>
      </c>
      <c r="C9" s="29">
        <v>3671</v>
      </c>
      <c r="D9" s="30">
        <f t="shared" si="0"/>
        <v>23.5954780713702</v>
      </c>
      <c r="E9" s="29">
        <v>1360</v>
      </c>
      <c r="F9" s="29">
        <v>6543</v>
      </c>
      <c r="G9" s="30">
        <f t="shared" si="1"/>
        <v>13.238422741861532</v>
      </c>
      <c r="H9" s="29">
        <v>792.24</v>
      </c>
      <c r="I9" s="34">
        <f t="shared" si="2"/>
        <v>1.7166515197414924</v>
      </c>
      <c r="J9" s="53">
        <v>6526</v>
      </c>
      <c r="K9" s="26">
        <v>88950</v>
      </c>
      <c r="L9" s="4">
        <v>3701</v>
      </c>
      <c r="M9" s="8">
        <f t="shared" si="3"/>
        <v>24.0340448527425</v>
      </c>
      <c r="N9" s="4">
        <v>1440</v>
      </c>
      <c r="O9" s="4">
        <v>6592</v>
      </c>
      <c r="P9" s="8">
        <f t="shared" si="4"/>
        <v>13.493628640776699</v>
      </c>
      <c r="Q9" s="7">
        <v>823</v>
      </c>
      <c r="R9" s="23">
        <f t="shared" si="5"/>
        <v>1.7496962332928312</v>
      </c>
      <c r="S9" s="37">
        <f t="shared" si="6"/>
        <v>2331</v>
      </c>
      <c r="T9" s="38">
        <f t="shared" si="7"/>
        <v>30</v>
      </c>
      <c r="U9" s="38">
        <f t="shared" si="8"/>
        <v>49</v>
      </c>
      <c r="V9" s="38">
        <f t="shared" si="9"/>
        <v>80</v>
      </c>
      <c r="W9" s="39">
        <f t="shared" si="10"/>
        <v>30.75999999999999</v>
      </c>
    </row>
    <row r="10" spans="1:23" ht="30" customHeight="1">
      <c r="A10" s="9" t="s">
        <v>15</v>
      </c>
      <c r="B10" s="28">
        <v>20359</v>
      </c>
      <c r="C10" s="29">
        <v>854</v>
      </c>
      <c r="D10" s="30">
        <f t="shared" si="0"/>
        <v>23.839578454332553</v>
      </c>
      <c r="E10" s="29">
        <v>293</v>
      </c>
      <c r="F10" s="29">
        <v>1703</v>
      </c>
      <c r="G10" s="30">
        <f t="shared" si="1"/>
        <v>11.954785672342924</v>
      </c>
      <c r="H10" s="29">
        <v>199.96</v>
      </c>
      <c r="I10" s="34">
        <f t="shared" si="2"/>
        <v>1.4652930586117223</v>
      </c>
      <c r="J10" s="53">
        <v>1703</v>
      </c>
      <c r="K10" s="26">
        <v>21099</v>
      </c>
      <c r="L10" s="4">
        <v>860</v>
      </c>
      <c r="M10" s="8">
        <f t="shared" si="3"/>
        <v>24.53372093023256</v>
      </c>
      <c r="N10" s="4">
        <v>291</v>
      </c>
      <c r="O10" s="4">
        <v>1703</v>
      </c>
      <c r="P10" s="8">
        <f t="shared" si="4"/>
        <v>12.389312977099237</v>
      </c>
      <c r="Q10" s="7">
        <v>179</v>
      </c>
      <c r="R10" s="23">
        <f t="shared" si="5"/>
        <v>1.6256983240223464</v>
      </c>
      <c r="S10" s="37">
        <f t="shared" si="6"/>
        <v>740</v>
      </c>
      <c r="T10" s="38">
        <f t="shared" si="7"/>
        <v>6</v>
      </c>
      <c r="U10" s="38">
        <f t="shared" si="8"/>
        <v>0</v>
      </c>
      <c r="V10" s="38">
        <f t="shared" si="9"/>
        <v>-2</v>
      </c>
      <c r="W10" s="39">
        <f t="shared" si="10"/>
        <v>-20.960000000000008</v>
      </c>
    </row>
    <row r="11" spans="1:23" ht="30" customHeight="1">
      <c r="A11" s="9" t="s">
        <v>16</v>
      </c>
      <c r="B11" s="28">
        <v>114542</v>
      </c>
      <c r="C11" s="29">
        <v>4617</v>
      </c>
      <c r="D11" s="30">
        <f t="shared" si="0"/>
        <v>24.808750270738575</v>
      </c>
      <c r="E11" s="29">
        <v>1669</v>
      </c>
      <c r="F11" s="29">
        <v>9228</v>
      </c>
      <c r="G11" s="30">
        <f t="shared" si="1"/>
        <v>12.412440398786302</v>
      </c>
      <c r="H11" s="29">
        <v>943.34</v>
      </c>
      <c r="I11" s="34">
        <f t="shared" si="2"/>
        <v>1.769245447028643</v>
      </c>
      <c r="J11" s="53">
        <v>9153</v>
      </c>
      <c r="K11" s="26">
        <v>118589</v>
      </c>
      <c r="L11" s="4">
        <v>4671</v>
      </c>
      <c r="M11" s="8">
        <f t="shared" si="3"/>
        <v>25.388353671590664</v>
      </c>
      <c r="N11" s="4">
        <v>1704</v>
      </c>
      <c r="O11" s="4">
        <v>9313</v>
      </c>
      <c r="P11" s="8">
        <f t="shared" si="4"/>
        <v>12.733705572855149</v>
      </c>
      <c r="Q11" s="7">
        <v>885</v>
      </c>
      <c r="R11" s="23">
        <f t="shared" si="5"/>
        <v>1.9254237288135594</v>
      </c>
      <c r="S11" s="37">
        <f t="shared" si="6"/>
        <v>4047</v>
      </c>
      <c r="T11" s="38">
        <f t="shared" si="7"/>
        <v>54</v>
      </c>
      <c r="U11" s="38">
        <f t="shared" si="8"/>
        <v>85</v>
      </c>
      <c r="V11" s="38">
        <f t="shared" si="9"/>
        <v>35</v>
      </c>
      <c r="W11" s="39">
        <f t="shared" si="10"/>
        <v>-58.34000000000003</v>
      </c>
    </row>
    <row r="12" spans="1:23" ht="30" customHeight="1">
      <c r="A12" s="9" t="s">
        <v>17</v>
      </c>
      <c r="B12" s="28">
        <v>34029</v>
      </c>
      <c r="C12" s="29">
        <v>1394</v>
      </c>
      <c r="D12" s="30">
        <f t="shared" si="0"/>
        <v>24.411047345767575</v>
      </c>
      <c r="E12" s="29">
        <v>528</v>
      </c>
      <c r="F12" s="29">
        <v>2717</v>
      </c>
      <c r="G12" s="30">
        <f t="shared" si="1"/>
        <v>12.524475524475525</v>
      </c>
      <c r="H12" s="29">
        <v>265.84</v>
      </c>
      <c r="I12" s="34">
        <f t="shared" si="2"/>
        <v>1.986157086969606</v>
      </c>
      <c r="J12" s="53">
        <v>2700</v>
      </c>
      <c r="K12" s="26">
        <v>35627</v>
      </c>
      <c r="L12" s="4">
        <v>1400</v>
      </c>
      <c r="M12" s="8">
        <f t="shared" si="3"/>
        <v>25.447857142857142</v>
      </c>
      <c r="N12" s="4">
        <v>557</v>
      </c>
      <c r="O12" s="4">
        <v>2724</v>
      </c>
      <c r="P12" s="8">
        <f t="shared" si="4"/>
        <v>13.078928046989722</v>
      </c>
      <c r="Q12" s="7">
        <v>279</v>
      </c>
      <c r="R12" s="23">
        <f t="shared" si="5"/>
        <v>1.996415770609319</v>
      </c>
      <c r="S12" s="37">
        <f t="shared" si="6"/>
        <v>1598</v>
      </c>
      <c r="T12" s="38">
        <f t="shared" si="7"/>
        <v>6</v>
      </c>
      <c r="U12" s="38">
        <f t="shared" si="8"/>
        <v>7</v>
      </c>
      <c r="V12" s="38">
        <f t="shared" si="9"/>
        <v>29</v>
      </c>
      <c r="W12" s="39">
        <f t="shared" si="10"/>
        <v>13.160000000000025</v>
      </c>
    </row>
    <row r="13" spans="1:23" ht="30" customHeight="1">
      <c r="A13" s="9" t="s">
        <v>18</v>
      </c>
      <c r="B13" s="28">
        <v>5966</v>
      </c>
      <c r="C13" s="29">
        <v>291</v>
      </c>
      <c r="D13" s="30">
        <f t="shared" si="0"/>
        <v>20.50171821305842</v>
      </c>
      <c r="E13" s="29">
        <v>62</v>
      </c>
      <c r="F13" s="29">
        <v>547</v>
      </c>
      <c r="G13" s="30">
        <f t="shared" si="1"/>
        <v>10.906764168190128</v>
      </c>
      <c r="H13" s="29">
        <v>39</v>
      </c>
      <c r="I13" s="34">
        <f t="shared" si="2"/>
        <v>1.5897435897435896</v>
      </c>
      <c r="J13" s="53">
        <v>538</v>
      </c>
      <c r="K13" s="26">
        <v>6460</v>
      </c>
      <c r="L13" s="4">
        <v>301</v>
      </c>
      <c r="M13" s="8">
        <f t="shared" si="3"/>
        <v>21.461794019933556</v>
      </c>
      <c r="N13" s="4">
        <v>67</v>
      </c>
      <c r="O13" s="4">
        <v>547</v>
      </c>
      <c r="P13" s="8">
        <f t="shared" si="4"/>
        <v>11.809872029250457</v>
      </c>
      <c r="Q13" s="7">
        <v>39</v>
      </c>
      <c r="R13" s="23">
        <f t="shared" si="5"/>
        <v>1.7179487179487178</v>
      </c>
      <c r="S13" s="37">
        <f t="shared" si="6"/>
        <v>494</v>
      </c>
      <c r="T13" s="38">
        <f t="shared" si="7"/>
        <v>10</v>
      </c>
      <c r="U13" s="38">
        <f t="shared" si="8"/>
        <v>0</v>
      </c>
      <c r="V13" s="38">
        <f t="shared" si="9"/>
        <v>5</v>
      </c>
      <c r="W13" s="39">
        <f t="shared" si="10"/>
        <v>0</v>
      </c>
    </row>
    <row r="14" spans="1:23" ht="30" customHeight="1">
      <c r="A14" s="9" t="s">
        <v>19</v>
      </c>
      <c r="B14" s="28">
        <v>69790</v>
      </c>
      <c r="C14" s="29">
        <v>2873</v>
      </c>
      <c r="D14" s="30">
        <f t="shared" si="0"/>
        <v>24.291681169509225</v>
      </c>
      <c r="E14" s="29">
        <v>870</v>
      </c>
      <c r="F14" s="29">
        <v>5733</v>
      </c>
      <c r="G14" s="30">
        <f t="shared" si="1"/>
        <v>12.173382173382173</v>
      </c>
      <c r="H14" s="29">
        <v>574.8</v>
      </c>
      <c r="I14" s="34">
        <f t="shared" si="2"/>
        <v>1.51356993736952</v>
      </c>
      <c r="J14" s="53">
        <v>5687</v>
      </c>
      <c r="K14" s="26">
        <v>71615</v>
      </c>
      <c r="L14" s="4">
        <v>2894</v>
      </c>
      <c r="M14" s="8">
        <f t="shared" si="3"/>
        <v>24.74602626123013</v>
      </c>
      <c r="N14" s="4">
        <v>982</v>
      </c>
      <c r="O14" s="4">
        <v>5771</v>
      </c>
      <c r="P14" s="8">
        <f t="shared" si="4"/>
        <v>12.40946109859643</v>
      </c>
      <c r="Q14" s="7">
        <v>577</v>
      </c>
      <c r="R14" s="23">
        <f t="shared" si="5"/>
        <v>1.7019064124783363</v>
      </c>
      <c r="S14" s="37">
        <f t="shared" si="6"/>
        <v>1825</v>
      </c>
      <c r="T14" s="38">
        <f t="shared" si="7"/>
        <v>21</v>
      </c>
      <c r="U14" s="38">
        <f t="shared" si="8"/>
        <v>38</v>
      </c>
      <c r="V14" s="38">
        <f t="shared" si="9"/>
        <v>112</v>
      </c>
      <c r="W14" s="39">
        <f t="shared" si="10"/>
        <v>2.2000000000000455</v>
      </c>
    </row>
    <row r="15" spans="1:23" ht="30" customHeight="1">
      <c r="A15" s="9" t="s">
        <v>20</v>
      </c>
      <c r="B15" s="28">
        <v>92702</v>
      </c>
      <c r="C15" s="29">
        <v>4074</v>
      </c>
      <c r="D15" s="30">
        <f t="shared" si="0"/>
        <v>22.754540991654395</v>
      </c>
      <c r="E15" s="29">
        <v>1206</v>
      </c>
      <c r="F15" s="29">
        <v>7393</v>
      </c>
      <c r="G15" s="30">
        <f t="shared" si="1"/>
        <v>12.539158663600704</v>
      </c>
      <c r="H15" s="29">
        <v>857.18</v>
      </c>
      <c r="I15" s="34">
        <f t="shared" si="2"/>
        <v>1.4069390326419189</v>
      </c>
      <c r="J15" s="53">
        <v>7396</v>
      </c>
      <c r="K15" s="26">
        <v>94739</v>
      </c>
      <c r="L15" s="4">
        <v>4072</v>
      </c>
      <c r="M15" s="8">
        <f t="shared" si="3"/>
        <v>23.265962671905697</v>
      </c>
      <c r="N15" s="4">
        <v>1224</v>
      </c>
      <c r="O15" s="4">
        <v>7355</v>
      </c>
      <c r="P15" s="8">
        <f t="shared" si="4"/>
        <v>12.880897348742351</v>
      </c>
      <c r="Q15" s="7">
        <v>826</v>
      </c>
      <c r="R15" s="23">
        <f t="shared" si="5"/>
        <v>1.4818401937046004</v>
      </c>
      <c r="S15" s="37">
        <f t="shared" si="6"/>
        <v>2037</v>
      </c>
      <c r="T15" s="38">
        <f t="shared" si="7"/>
        <v>-2</v>
      </c>
      <c r="U15" s="38">
        <f t="shared" si="8"/>
        <v>-38</v>
      </c>
      <c r="V15" s="38">
        <f t="shared" si="9"/>
        <v>18</v>
      </c>
      <c r="W15" s="39">
        <f t="shared" si="10"/>
        <v>-31.17999999999995</v>
      </c>
    </row>
    <row r="16" spans="1:23" ht="30" customHeight="1">
      <c r="A16" s="9" t="s">
        <v>21</v>
      </c>
      <c r="B16" s="28">
        <v>27695</v>
      </c>
      <c r="C16" s="29">
        <v>1320</v>
      </c>
      <c r="D16" s="30">
        <f t="shared" si="0"/>
        <v>20.981060606060606</v>
      </c>
      <c r="E16" s="29">
        <v>369</v>
      </c>
      <c r="F16" s="29">
        <v>2604</v>
      </c>
      <c r="G16" s="30">
        <f t="shared" si="1"/>
        <v>10.635560675883257</v>
      </c>
      <c r="H16" s="29">
        <v>294.84</v>
      </c>
      <c r="I16" s="34">
        <f t="shared" si="2"/>
        <v>1.2515262515262517</v>
      </c>
      <c r="J16" s="53">
        <v>2594</v>
      </c>
      <c r="K16" s="26">
        <v>28602</v>
      </c>
      <c r="L16" s="4">
        <v>1327</v>
      </c>
      <c r="M16" s="8">
        <f t="shared" si="3"/>
        <v>21.553880934438585</v>
      </c>
      <c r="N16" s="4">
        <v>369</v>
      </c>
      <c r="O16" s="4">
        <v>2631</v>
      </c>
      <c r="P16" s="8">
        <f t="shared" si="4"/>
        <v>10.87115165336374</v>
      </c>
      <c r="Q16" s="7">
        <v>285</v>
      </c>
      <c r="R16" s="23">
        <f t="shared" si="5"/>
        <v>1.2947368421052632</v>
      </c>
      <c r="S16" s="37">
        <f t="shared" si="6"/>
        <v>907</v>
      </c>
      <c r="T16" s="38">
        <f t="shared" si="7"/>
        <v>7</v>
      </c>
      <c r="U16" s="38">
        <f t="shared" si="8"/>
        <v>27</v>
      </c>
      <c r="V16" s="38">
        <f t="shared" si="9"/>
        <v>0</v>
      </c>
      <c r="W16" s="39">
        <f t="shared" si="10"/>
        <v>-9.839999999999975</v>
      </c>
    </row>
    <row r="17" spans="1:23" ht="30" customHeight="1">
      <c r="A17" s="9" t="s">
        <v>22</v>
      </c>
      <c r="B17" s="28">
        <v>115001</v>
      </c>
      <c r="C17" s="29">
        <v>5226</v>
      </c>
      <c r="D17" s="30">
        <f t="shared" si="0"/>
        <v>22.005549177190968</v>
      </c>
      <c r="E17" s="29">
        <v>1507</v>
      </c>
      <c r="F17" s="29">
        <v>8777</v>
      </c>
      <c r="G17" s="30">
        <f t="shared" si="1"/>
        <v>13.102540731457218</v>
      </c>
      <c r="H17" s="29">
        <v>1008.68</v>
      </c>
      <c r="I17" s="34">
        <f t="shared" si="2"/>
        <v>1.4940318039417855</v>
      </c>
      <c r="J17" s="53">
        <v>8774</v>
      </c>
      <c r="K17" s="26">
        <v>117044</v>
      </c>
      <c r="L17" s="4">
        <v>5240</v>
      </c>
      <c r="M17" s="8">
        <f t="shared" si="3"/>
        <v>22.336641221374045</v>
      </c>
      <c r="N17" s="4">
        <v>1475</v>
      </c>
      <c r="O17" s="4">
        <v>8757</v>
      </c>
      <c r="P17" s="8">
        <f t="shared" si="4"/>
        <v>13.365764531232157</v>
      </c>
      <c r="Q17" s="7">
        <v>994</v>
      </c>
      <c r="R17" s="23">
        <f t="shared" si="5"/>
        <v>1.4839034205231387</v>
      </c>
      <c r="S17" s="37">
        <f t="shared" si="6"/>
        <v>2043</v>
      </c>
      <c r="T17" s="38">
        <f t="shared" si="7"/>
        <v>14</v>
      </c>
      <c r="U17" s="38">
        <f t="shared" si="8"/>
        <v>-20</v>
      </c>
      <c r="V17" s="38">
        <f t="shared" si="9"/>
        <v>-32</v>
      </c>
      <c r="W17" s="39">
        <f t="shared" si="10"/>
        <v>-14.67999999999995</v>
      </c>
    </row>
    <row r="18" spans="1:23" ht="30" customHeight="1">
      <c r="A18" s="9" t="s">
        <v>23</v>
      </c>
      <c r="B18" s="28">
        <v>66121</v>
      </c>
      <c r="C18" s="29">
        <v>2681</v>
      </c>
      <c r="D18" s="30">
        <f t="shared" si="0"/>
        <v>24.662812383439014</v>
      </c>
      <c r="E18" s="29">
        <v>716</v>
      </c>
      <c r="F18" s="29">
        <v>5308</v>
      </c>
      <c r="G18" s="30">
        <f t="shared" si="1"/>
        <v>12.456857573474002</v>
      </c>
      <c r="H18" s="29">
        <v>431.06</v>
      </c>
      <c r="I18" s="34">
        <f t="shared" si="2"/>
        <v>1.6610216675172829</v>
      </c>
      <c r="J18" s="53">
        <v>5216</v>
      </c>
      <c r="K18" s="26">
        <v>67604</v>
      </c>
      <c r="L18" s="4">
        <v>2680</v>
      </c>
      <c r="M18" s="8">
        <f t="shared" si="3"/>
        <v>25.225373134328358</v>
      </c>
      <c r="N18" s="4">
        <v>771</v>
      </c>
      <c r="O18" s="4">
        <v>5311</v>
      </c>
      <c r="P18" s="8">
        <f t="shared" si="4"/>
        <v>12.729052909056675</v>
      </c>
      <c r="Q18" s="7">
        <v>430</v>
      </c>
      <c r="R18" s="23">
        <f t="shared" si="5"/>
        <v>1.7930232558139534</v>
      </c>
      <c r="S18" s="37">
        <f t="shared" si="6"/>
        <v>1483</v>
      </c>
      <c r="T18" s="38">
        <f t="shared" si="7"/>
        <v>-1</v>
      </c>
      <c r="U18" s="38">
        <f t="shared" si="8"/>
        <v>3</v>
      </c>
      <c r="V18" s="38">
        <f t="shared" si="9"/>
        <v>55</v>
      </c>
      <c r="W18" s="39">
        <f t="shared" si="10"/>
        <v>-1.0600000000000023</v>
      </c>
    </row>
    <row r="19" spans="1:23" ht="30" customHeight="1">
      <c r="A19" s="9" t="s">
        <v>24</v>
      </c>
      <c r="B19" s="28">
        <v>17938</v>
      </c>
      <c r="C19" s="29">
        <v>752</v>
      </c>
      <c r="D19" s="30">
        <f t="shared" si="0"/>
        <v>23.85372340425532</v>
      </c>
      <c r="E19" s="29">
        <v>209</v>
      </c>
      <c r="F19" s="29">
        <v>1480</v>
      </c>
      <c r="G19" s="30">
        <f t="shared" si="1"/>
        <v>12.12027027027027</v>
      </c>
      <c r="H19" s="29">
        <v>103</v>
      </c>
      <c r="I19" s="34">
        <f t="shared" si="2"/>
        <v>2.029126213592233</v>
      </c>
      <c r="J19" s="53">
        <v>1458</v>
      </c>
      <c r="K19" s="26">
        <v>19037</v>
      </c>
      <c r="L19" s="4">
        <v>764</v>
      </c>
      <c r="M19" s="8">
        <f t="shared" si="3"/>
        <v>24.917539267015705</v>
      </c>
      <c r="N19" s="4">
        <v>232</v>
      </c>
      <c r="O19" s="4">
        <v>1493</v>
      </c>
      <c r="P19" s="8">
        <f t="shared" si="4"/>
        <v>12.750837240455459</v>
      </c>
      <c r="Q19" s="7">
        <v>111</v>
      </c>
      <c r="R19" s="23">
        <f t="shared" si="5"/>
        <v>2.09009009009009</v>
      </c>
      <c r="S19" s="37">
        <f t="shared" si="6"/>
        <v>1099</v>
      </c>
      <c r="T19" s="38">
        <f t="shared" si="7"/>
        <v>12</v>
      </c>
      <c r="U19" s="38">
        <f t="shared" si="8"/>
        <v>13</v>
      </c>
      <c r="V19" s="38">
        <f t="shared" si="9"/>
        <v>23</v>
      </c>
      <c r="W19" s="39">
        <f t="shared" si="10"/>
        <v>8</v>
      </c>
    </row>
    <row r="20" spans="1:23" ht="30" customHeight="1">
      <c r="A20" s="9" t="s">
        <v>25</v>
      </c>
      <c r="B20" s="28">
        <v>44159</v>
      </c>
      <c r="C20" s="29">
        <v>1846</v>
      </c>
      <c r="D20" s="30">
        <f t="shared" si="0"/>
        <v>23.92145178764897</v>
      </c>
      <c r="E20" s="29">
        <v>705</v>
      </c>
      <c r="F20" s="29">
        <v>3688</v>
      </c>
      <c r="G20" s="30">
        <f t="shared" si="1"/>
        <v>11.973698481561822</v>
      </c>
      <c r="H20" s="29">
        <v>409.9</v>
      </c>
      <c r="I20" s="34">
        <f t="shared" si="2"/>
        <v>1.7199316906562576</v>
      </c>
      <c r="J20" s="53">
        <v>3677</v>
      </c>
      <c r="K20" s="26">
        <v>45497</v>
      </c>
      <c r="L20" s="4">
        <v>1869</v>
      </c>
      <c r="M20" s="8">
        <f t="shared" si="3"/>
        <v>24.342964151952916</v>
      </c>
      <c r="N20" s="4">
        <v>836</v>
      </c>
      <c r="O20" s="4">
        <v>3730</v>
      </c>
      <c r="P20" s="8">
        <f t="shared" si="4"/>
        <v>12.197587131367293</v>
      </c>
      <c r="Q20" s="7">
        <v>434</v>
      </c>
      <c r="R20" s="23">
        <f t="shared" si="5"/>
        <v>1.9262672811059909</v>
      </c>
      <c r="S20" s="37">
        <f t="shared" si="6"/>
        <v>1338</v>
      </c>
      <c r="T20" s="38">
        <f t="shared" si="7"/>
        <v>23</v>
      </c>
      <c r="U20" s="38">
        <f t="shared" si="8"/>
        <v>42</v>
      </c>
      <c r="V20" s="38">
        <f t="shared" si="9"/>
        <v>131</v>
      </c>
      <c r="W20" s="39">
        <f t="shared" si="10"/>
        <v>24.100000000000023</v>
      </c>
    </row>
    <row r="21" spans="1:23" ht="30" customHeight="1" thickBot="1">
      <c r="A21" s="10" t="s">
        <v>26</v>
      </c>
      <c r="B21" s="31">
        <v>978302</v>
      </c>
      <c r="C21" s="32">
        <v>42419</v>
      </c>
      <c r="D21" s="33">
        <f t="shared" si="0"/>
        <v>23.062825620594545</v>
      </c>
      <c r="E21" s="32">
        <v>12882</v>
      </c>
      <c r="F21" s="32">
        <v>80854</v>
      </c>
      <c r="G21" s="33">
        <f t="shared" si="1"/>
        <v>12.09961164568234</v>
      </c>
      <c r="H21" s="32">
        <v>8210.78</v>
      </c>
      <c r="I21" s="35">
        <f t="shared" si="2"/>
        <v>1.5689130630707435</v>
      </c>
      <c r="J21" s="54">
        <v>80767</v>
      </c>
      <c r="K21" s="27">
        <v>1007108</v>
      </c>
      <c r="L21" s="14">
        <v>42686</v>
      </c>
      <c r="M21" s="15">
        <f t="shared" si="3"/>
        <v>23.593402989270487</v>
      </c>
      <c r="N21" s="14">
        <v>13582</v>
      </c>
      <c r="O21" s="14">
        <v>81157</v>
      </c>
      <c r="P21" s="15">
        <f t="shared" si="4"/>
        <v>12.409379351134222</v>
      </c>
      <c r="Q21" s="16">
        <v>8188</v>
      </c>
      <c r="R21" s="24">
        <f t="shared" si="5"/>
        <v>1.6587689301416708</v>
      </c>
      <c r="S21" s="40">
        <f t="shared" si="6"/>
        <v>28806</v>
      </c>
      <c r="T21" s="41">
        <f t="shared" si="7"/>
        <v>267</v>
      </c>
      <c r="U21" s="41">
        <f t="shared" si="8"/>
        <v>303</v>
      </c>
      <c r="V21" s="41">
        <f t="shared" si="9"/>
        <v>700</v>
      </c>
      <c r="W21" s="42">
        <f t="shared" si="10"/>
        <v>-22.780000000000655</v>
      </c>
    </row>
  </sheetData>
  <mergeCells count="3">
    <mergeCell ref="B1:I1"/>
    <mergeCell ref="J1:R1"/>
    <mergeCell ref="S1:W1"/>
  </mergeCells>
  <printOptions horizontalCentered="1"/>
  <pageMargins left="0.4330708661417323" right="0.31496062992125984" top="0.6692913385826772" bottom="0.984251968503937" header="0.35433070866141736" footer="0.5118110236220472"/>
  <pageSetup fitToHeight="1" fitToWidth="1" horizontalDpi="600" verticalDpi="600" orientation="landscape" paperSize="9" scale="56" r:id="rId1"/>
  <headerFooter alignWithMargins="0">
    <oddHeader>&amp;L&amp;F&amp;R&amp;A</oddHeader>
    <oddFooter xml:space="preserve">&amp;L(*) DATI COMUNICATI AL SIDI ENTRO IL 27 OTTOBRE 2009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workbookViewId="0" topLeftCell="A15">
      <selection activeCell="Y24" sqref="Y24"/>
    </sheetView>
  </sheetViews>
  <sheetFormatPr defaultColWidth="9.00390625" defaultRowHeight="12.75"/>
  <cols>
    <col min="1" max="1" width="14.75390625" style="0" bestFit="1" customWidth="1"/>
    <col min="2" max="3" width="9.125" style="0" customWidth="1"/>
    <col min="4" max="5" width="8.25390625" style="0" customWidth="1"/>
    <col min="6" max="6" width="7.125" style="0" customWidth="1"/>
    <col min="7" max="7" width="8.50390625" style="0" customWidth="1"/>
    <col min="8" max="8" width="9.125" style="0" customWidth="1"/>
    <col min="9" max="9" width="7.625" style="0" customWidth="1"/>
    <col min="10" max="10" width="11.125" style="0" customWidth="1"/>
    <col min="11" max="12" width="8.875" style="0" customWidth="1"/>
    <col min="15" max="15" width="7.25390625" style="0" bestFit="1" customWidth="1"/>
    <col min="16" max="16" width="7.25390625" style="0" customWidth="1"/>
    <col min="17" max="17" width="6.625" style="0" customWidth="1"/>
    <col min="18" max="18" width="7.75390625" style="0" customWidth="1"/>
    <col min="19" max="19" width="9.375" style="0" customWidth="1"/>
    <col min="20" max="20" width="6.75390625" style="0" customWidth="1"/>
    <col min="21" max="21" width="10.25390625" style="0" customWidth="1"/>
    <col min="22" max="22" width="8.125" style="0" customWidth="1"/>
  </cols>
  <sheetData>
    <row r="1" spans="2:29" ht="18.75" customHeight="1" thickBot="1">
      <c r="B1" s="73" t="s">
        <v>33</v>
      </c>
      <c r="C1" s="74"/>
      <c r="D1" s="74"/>
      <c r="E1" s="74"/>
      <c r="F1" s="74"/>
      <c r="G1" s="74"/>
      <c r="H1" s="74"/>
      <c r="I1" s="74"/>
      <c r="J1" s="74"/>
      <c r="K1" s="75"/>
      <c r="L1" s="76" t="s">
        <v>34</v>
      </c>
      <c r="M1" s="77"/>
      <c r="N1" s="77"/>
      <c r="O1" s="77"/>
      <c r="P1" s="77"/>
      <c r="Q1" s="77"/>
      <c r="R1" s="77"/>
      <c r="S1" s="77"/>
      <c r="T1" s="77"/>
      <c r="U1" s="77"/>
      <c r="V1" s="81"/>
      <c r="W1" s="78" t="s">
        <v>36</v>
      </c>
      <c r="X1" s="79"/>
      <c r="Y1" s="79"/>
      <c r="Z1" s="79"/>
      <c r="AA1" s="79"/>
      <c r="AB1" s="79"/>
      <c r="AC1" s="80"/>
    </row>
    <row r="2" spans="1:29" ht="93" customHeight="1">
      <c r="A2" s="46" t="s">
        <v>0</v>
      </c>
      <c r="B2" s="47" t="s">
        <v>42</v>
      </c>
      <c r="C2" s="66" t="s">
        <v>51</v>
      </c>
      <c r="D2" s="18" t="s">
        <v>43</v>
      </c>
      <c r="E2" s="66" t="s">
        <v>52</v>
      </c>
      <c r="F2" s="18" t="s">
        <v>30</v>
      </c>
      <c r="G2" s="18" t="s">
        <v>44</v>
      </c>
      <c r="H2" s="18" t="s">
        <v>46</v>
      </c>
      <c r="I2" s="18" t="s">
        <v>31</v>
      </c>
      <c r="J2" s="18" t="s">
        <v>27</v>
      </c>
      <c r="K2" s="48" t="s">
        <v>32</v>
      </c>
      <c r="L2" s="52" t="s">
        <v>35</v>
      </c>
      <c r="M2" s="51" t="s">
        <v>1</v>
      </c>
      <c r="N2" s="70" t="s">
        <v>51</v>
      </c>
      <c r="O2" s="2" t="s">
        <v>2</v>
      </c>
      <c r="P2" s="70" t="s">
        <v>51</v>
      </c>
      <c r="Q2" s="19" t="s">
        <v>30</v>
      </c>
      <c r="R2" s="2" t="s">
        <v>3</v>
      </c>
      <c r="S2" s="2" t="s">
        <v>28</v>
      </c>
      <c r="T2" s="19" t="s">
        <v>31</v>
      </c>
      <c r="U2" s="2" t="s">
        <v>27</v>
      </c>
      <c r="V2" s="20" t="s">
        <v>32</v>
      </c>
      <c r="W2" s="43" t="s">
        <v>37</v>
      </c>
      <c r="X2" s="71" t="s">
        <v>51</v>
      </c>
      <c r="Y2" s="44" t="s">
        <v>47</v>
      </c>
      <c r="Z2" s="71" t="s">
        <v>51</v>
      </c>
      <c r="AA2" s="44" t="s">
        <v>39</v>
      </c>
      <c r="AB2" s="44" t="s">
        <v>48</v>
      </c>
      <c r="AC2" s="45" t="s">
        <v>41</v>
      </c>
    </row>
    <row r="3" spans="1:29" ht="27" customHeight="1">
      <c r="A3" s="9" t="s">
        <v>8</v>
      </c>
      <c r="B3" s="28">
        <v>55233</v>
      </c>
      <c r="C3" s="67">
        <v>5795</v>
      </c>
      <c r="D3" s="29">
        <v>3163</v>
      </c>
      <c r="E3" s="69">
        <v>297</v>
      </c>
      <c r="F3" s="30">
        <f>B3/D3</f>
        <v>17.46221941195068</v>
      </c>
      <c r="G3" s="29">
        <v>1538</v>
      </c>
      <c r="H3" s="29">
        <v>4932</v>
      </c>
      <c r="I3" s="30">
        <f>B3/H3</f>
        <v>11.19890510948905</v>
      </c>
      <c r="J3" s="29">
        <v>610.0454545454545</v>
      </c>
      <c r="K3" s="49">
        <f>G3/J3</f>
        <v>2.52112361224946</v>
      </c>
      <c r="L3" s="53">
        <v>4604</v>
      </c>
      <c r="M3" s="26">
        <v>55172</v>
      </c>
      <c r="N3" s="67">
        <v>5710</v>
      </c>
      <c r="O3" s="4">
        <v>3119</v>
      </c>
      <c r="P3" s="67">
        <v>298</v>
      </c>
      <c r="Q3" s="8">
        <f>M3/O3</f>
        <v>17.689002885540237</v>
      </c>
      <c r="R3" s="4">
        <v>1606</v>
      </c>
      <c r="S3" s="4">
        <v>4637</v>
      </c>
      <c r="T3" s="8">
        <f>M3/S3</f>
        <v>11.898210049601035</v>
      </c>
      <c r="U3" s="7">
        <v>667</v>
      </c>
      <c r="V3" s="12">
        <f>R3/U3</f>
        <v>2.4077961019490255</v>
      </c>
      <c r="W3" s="37">
        <f aca="true" t="shared" si="0" ref="W3:W21">M3-B3</f>
        <v>-61</v>
      </c>
      <c r="X3" s="72">
        <f>N3-C3</f>
        <v>-85</v>
      </c>
      <c r="Y3" s="38">
        <f>O3-D3</f>
        <v>-44</v>
      </c>
      <c r="Z3" s="72">
        <f>P3-E3</f>
        <v>1</v>
      </c>
      <c r="AA3" s="38">
        <f>S3-H3</f>
        <v>-295</v>
      </c>
      <c r="AB3" s="38">
        <f>R3-G3</f>
        <v>68</v>
      </c>
      <c r="AC3" s="39">
        <f>U3-J3</f>
        <v>56.954545454545496</v>
      </c>
    </row>
    <row r="4" spans="1:29" ht="27" customHeight="1">
      <c r="A4" s="9" t="s">
        <v>9</v>
      </c>
      <c r="B4" s="28">
        <v>27374</v>
      </c>
      <c r="C4" s="67">
        <v>7814</v>
      </c>
      <c r="D4" s="29">
        <v>1593</v>
      </c>
      <c r="E4" s="69">
        <v>493</v>
      </c>
      <c r="F4" s="30">
        <f aca="true" t="shared" si="1" ref="F4:F20">B4/D4</f>
        <v>17.18392969240427</v>
      </c>
      <c r="G4" s="29">
        <v>487</v>
      </c>
      <c r="H4" s="29">
        <v>2710</v>
      </c>
      <c r="I4" s="30">
        <f aca="true" t="shared" si="2" ref="I4:I20">B4/H4</f>
        <v>10.10110701107011</v>
      </c>
      <c r="J4" s="29">
        <v>334.09090909090907</v>
      </c>
      <c r="K4" s="49">
        <f aca="true" t="shared" si="3" ref="K4:K20">G4/J4</f>
        <v>1.457687074829932</v>
      </c>
      <c r="L4" s="53">
        <v>2524</v>
      </c>
      <c r="M4" s="26">
        <v>27020</v>
      </c>
      <c r="N4" s="67">
        <v>8804</v>
      </c>
      <c r="O4" s="4">
        <v>1539</v>
      </c>
      <c r="P4" s="67">
        <v>531</v>
      </c>
      <c r="Q4" s="8">
        <f aca="true" t="shared" si="4" ref="Q4:Q21">M4/O4</f>
        <v>17.55685510071475</v>
      </c>
      <c r="R4" s="4">
        <v>506</v>
      </c>
      <c r="S4" s="4">
        <v>2494</v>
      </c>
      <c r="T4" s="8">
        <f aca="true" t="shared" si="5" ref="T4:T21">M4/S4</f>
        <v>10.834001603849238</v>
      </c>
      <c r="U4" s="7">
        <v>324</v>
      </c>
      <c r="V4" s="12">
        <f aca="true" t="shared" si="6" ref="V4:V21">R4/U4</f>
        <v>1.5617283950617284</v>
      </c>
      <c r="W4" s="37">
        <f t="shared" si="0"/>
        <v>-354</v>
      </c>
      <c r="X4" s="72">
        <f aca="true" t="shared" si="7" ref="X4:X21">N4-C4</f>
        <v>990</v>
      </c>
      <c r="Y4" s="38">
        <f aca="true" t="shared" si="8" ref="Y4:Y21">O4-D4</f>
        <v>-54</v>
      </c>
      <c r="Z4" s="72">
        <f aca="true" t="shared" si="9" ref="Z4:Z21">P4-E4</f>
        <v>38</v>
      </c>
      <c r="AA4" s="38">
        <f aca="true" t="shared" si="10" ref="AA4:AA21">S4-H4</f>
        <v>-216</v>
      </c>
      <c r="AB4" s="38">
        <f aca="true" t="shared" si="11" ref="AB4:AB21">R4-G4</f>
        <v>19</v>
      </c>
      <c r="AC4" s="39">
        <f aca="true" t="shared" si="12" ref="AC4:AC21">U4-J4</f>
        <v>-10.090909090909065</v>
      </c>
    </row>
    <row r="5" spans="1:29" ht="27" customHeight="1">
      <c r="A5" s="9" t="s">
        <v>10</v>
      </c>
      <c r="B5" s="28">
        <v>94271</v>
      </c>
      <c r="C5" s="67">
        <v>17683</v>
      </c>
      <c r="D5" s="29">
        <v>5927</v>
      </c>
      <c r="E5" s="69">
        <v>1249</v>
      </c>
      <c r="F5" s="30">
        <f t="shared" si="1"/>
        <v>15.905348405601485</v>
      </c>
      <c r="G5" s="29">
        <v>1942</v>
      </c>
      <c r="H5" s="29">
        <v>9336</v>
      </c>
      <c r="I5" s="30">
        <f t="shared" si="2"/>
        <v>10.097579263067695</v>
      </c>
      <c r="J5" s="29">
        <v>1232.840909090909</v>
      </c>
      <c r="K5" s="49">
        <f t="shared" si="3"/>
        <v>1.575223522905337</v>
      </c>
      <c r="L5" s="53">
        <v>8694</v>
      </c>
      <c r="M5" s="26">
        <v>93477</v>
      </c>
      <c r="N5" s="67">
        <v>18386</v>
      </c>
      <c r="O5" s="4">
        <v>5631</v>
      </c>
      <c r="P5" s="67">
        <v>1203</v>
      </c>
      <c r="Q5" s="8">
        <f t="shared" si="4"/>
        <v>16.60042621204049</v>
      </c>
      <c r="R5" s="4">
        <v>1948</v>
      </c>
      <c r="S5" s="4">
        <v>8529</v>
      </c>
      <c r="T5" s="8">
        <f t="shared" si="5"/>
        <v>10.959901512486809</v>
      </c>
      <c r="U5" s="7">
        <v>1198</v>
      </c>
      <c r="V5" s="12">
        <f t="shared" si="6"/>
        <v>1.6260434056761268</v>
      </c>
      <c r="W5" s="37">
        <f t="shared" si="0"/>
        <v>-794</v>
      </c>
      <c r="X5" s="72">
        <f t="shared" si="7"/>
        <v>703</v>
      </c>
      <c r="Y5" s="38">
        <f t="shared" si="8"/>
        <v>-296</v>
      </c>
      <c r="Z5" s="72">
        <f t="shared" si="9"/>
        <v>-46</v>
      </c>
      <c r="AA5" s="38">
        <f t="shared" si="10"/>
        <v>-807</v>
      </c>
      <c r="AB5" s="38">
        <f t="shared" si="11"/>
        <v>6</v>
      </c>
      <c r="AC5" s="39">
        <f t="shared" si="12"/>
        <v>-34.84090909090901</v>
      </c>
    </row>
    <row r="6" spans="1:29" ht="27" customHeight="1">
      <c r="A6" s="9" t="s">
        <v>11</v>
      </c>
      <c r="B6" s="28">
        <v>297471</v>
      </c>
      <c r="C6" s="67">
        <v>13787</v>
      </c>
      <c r="D6" s="29">
        <v>16293</v>
      </c>
      <c r="E6" s="69">
        <v>858</v>
      </c>
      <c r="F6" s="30">
        <f t="shared" si="1"/>
        <v>18.25759528631928</v>
      </c>
      <c r="G6" s="29">
        <v>7328</v>
      </c>
      <c r="H6" s="29">
        <v>24424</v>
      </c>
      <c r="I6" s="30">
        <f t="shared" si="2"/>
        <v>12.179454634785458</v>
      </c>
      <c r="J6" s="29">
        <v>4381.909090909091</v>
      </c>
      <c r="K6" s="49">
        <f t="shared" si="3"/>
        <v>1.672330449575735</v>
      </c>
      <c r="L6" s="53">
        <v>22505</v>
      </c>
      <c r="M6" s="26">
        <v>295184</v>
      </c>
      <c r="N6" s="67">
        <v>15458</v>
      </c>
      <c r="O6" s="4">
        <v>15985</v>
      </c>
      <c r="P6" s="67">
        <v>918</v>
      </c>
      <c r="Q6" s="8">
        <f t="shared" si="4"/>
        <v>18.46631216765718</v>
      </c>
      <c r="R6" s="4">
        <v>7180</v>
      </c>
      <c r="S6" s="4">
        <v>22484</v>
      </c>
      <c r="T6" s="8">
        <f t="shared" si="5"/>
        <v>13.128624799857677</v>
      </c>
      <c r="U6" s="7">
        <v>4216</v>
      </c>
      <c r="V6" s="12">
        <f t="shared" si="6"/>
        <v>1.7030360531309299</v>
      </c>
      <c r="W6" s="37">
        <f t="shared" si="0"/>
        <v>-2287</v>
      </c>
      <c r="X6" s="72">
        <f t="shared" si="7"/>
        <v>1671</v>
      </c>
      <c r="Y6" s="38">
        <f t="shared" si="8"/>
        <v>-308</v>
      </c>
      <c r="Z6" s="72">
        <f t="shared" si="9"/>
        <v>60</v>
      </c>
      <c r="AA6" s="38">
        <f t="shared" si="10"/>
        <v>-1940</v>
      </c>
      <c r="AB6" s="38">
        <f t="shared" si="11"/>
        <v>-148</v>
      </c>
      <c r="AC6" s="39">
        <f t="shared" si="12"/>
        <v>-165.909090909091</v>
      </c>
    </row>
    <row r="7" spans="1:29" ht="27" customHeight="1">
      <c r="A7" s="9" t="s">
        <v>12</v>
      </c>
      <c r="B7" s="28">
        <v>174999</v>
      </c>
      <c r="C7" s="67">
        <v>79759</v>
      </c>
      <c r="D7" s="29">
        <v>8645</v>
      </c>
      <c r="E7" s="69">
        <v>3719</v>
      </c>
      <c r="F7" s="30">
        <f t="shared" si="1"/>
        <v>20.242799305957202</v>
      </c>
      <c r="G7" s="29">
        <v>4425</v>
      </c>
      <c r="H7" s="29">
        <v>15261</v>
      </c>
      <c r="I7" s="30">
        <f t="shared" si="2"/>
        <v>11.46707293100059</v>
      </c>
      <c r="J7" s="29">
        <v>2232.909090909091</v>
      </c>
      <c r="K7" s="49">
        <f t="shared" si="3"/>
        <v>1.9817197296637081</v>
      </c>
      <c r="L7" s="53">
        <v>14801</v>
      </c>
      <c r="M7" s="26">
        <v>177743</v>
      </c>
      <c r="N7" s="67">
        <v>81810</v>
      </c>
      <c r="O7" s="4">
        <v>8696</v>
      </c>
      <c r="P7" s="67">
        <v>3801</v>
      </c>
      <c r="Q7" s="8">
        <f t="shared" si="4"/>
        <v>20.439627414903406</v>
      </c>
      <c r="R7" s="4">
        <v>4412</v>
      </c>
      <c r="S7" s="4">
        <v>14807</v>
      </c>
      <c r="T7" s="8">
        <f t="shared" si="5"/>
        <v>12.003984601877491</v>
      </c>
      <c r="U7" s="7">
        <v>2245</v>
      </c>
      <c r="V7" s="12">
        <f t="shared" si="6"/>
        <v>1.9652561247216036</v>
      </c>
      <c r="W7" s="37">
        <f t="shared" si="0"/>
        <v>2744</v>
      </c>
      <c r="X7" s="72">
        <f t="shared" si="7"/>
        <v>2051</v>
      </c>
      <c r="Y7" s="38">
        <f t="shared" si="8"/>
        <v>51</v>
      </c>
      <c r="Z7" s="72">
        <f t="shared" si="9"/>
        <v>82</v>
      </c>
      <c r="AA7" s="38">
        <f t="shared" si="10"/>
        <v>-454</v>
      </c>
      <c r="AB7" s="38">
        <f t="shared" si="11"/>
        <v>-13</v>
      </c>
      <c r="AC7" s="39">
        <f t="shared" si="12"/>
        <v>12.090909090909008</v>
      </c>
    </row>
    <row r="8" spans="1:29" ht="27" customHeight="1">
      <c r="A8" s="9" t="s">
        <v>13</v>
      </c>
      <c r="B8" s="28">
        <v>48135</v>
      </c>
      <c r="C8" s="67">
        <v>16554</v>
      </c>
      <c r="D8" s="29">
        <v>2727</v>
      </c>
      <c r="E8" s="69">
        <v>931</v>
      </c>
      <c r="F8" s="30">
        <f t="shared" si="1"/>
        <v>17.65126512651265</v>
      </c>
      <c r="G8" s="29">
        <v>870</v>
      </c>
      <c r="H8" s="29">
        <v>4715</v>
      </c>
      <c r="I8" s="30">
        <f t="shared" si="2"/>
        <v>10.208907741251325</v>
      </c>
      <c r="J8" s="29">
        <v>416.04545454545456</v>
      </c>
      <c r="K8" s="49">
        <f t="shared" si="3"/>
        <v>2.091117666338905</v>
      </c>
      <c r="L8" s="53">
        <v>4536</v>
      </c>
      <c r="M8" s="26">
        <v>48620</v>
      </c>
      <c r="N8" s="67">
        <v>17163</v>
      </c>
      <c r="O8" s="4">
        <v>2744</v>
      </c>
      <c r="P8" s="67">
        <v>958</v>
      </c>
      <c r="Q8" s="8">
        <f t="shared" si="4"/>
        <v>17.71865889212828</v>
      </c>
      <c r="R8" s="4">
        <v>918</v>
      </c>
      <c r="S8" s="4">
        <v>4520</v>
      </c>
      <c r="T8" s="8">
        <f t="shared" si="5"/>
        <v>10.756637168141593</v>
      </c>
      <c r="U8" s="7">
        <v>440</v>
      </c>
      <c r="V8" s="12">
        <f t="shared" si="6"/>
        <v>2.0863636363636364</v>
      </c>
      <c r="W8" s="37">
        <f t="shared" si="0"/>
        <v>485</v>
      </c>
      <c r="X8" s="72">
        <f t="shared" si="7"/>
        <v>609</v>
      </c>
      <c r="Y8" s="38">
        <f t="shared" si="8"/>
        <v>17</v>
      </c>
      <c r="Z8" s="72">
        <f t="shared" si="9"/>
        <v>27</v>
      </c>
      <c r="AA8" s="38">
        <f t="shared" si="10"/>
        <v>-195</v>
      </c>
      <c r="AB8" s="38">
        <f t="shared" si="11"/>
        <v>48</v>
      </c>
      <c r="AC8" s="39">
        <f t="shared" si="12"/>
        <v>23.95454545454544</v>
      </c>
    </row>
    <row r="9" spans="1:29" ht="27" customHeight="1">
      <c r="A9" s="9" t="s">
        <v>14</v>
      </c>
      <c r="B9" s="28">
        <v>230995</v>
      </c>
      <c r="C9" s="67">
        <v>102301</v>
      </c>
      <c r="D9" s="29">
        <v>11924</v>
      </c>
      <c r="E9" s="69">
        <v>4975</v>
      </c>
      <c r="F9" s="30">
        <f t="shared" si="1"/>
        <v>19.372274404562226</v>
      </c>
      <c r="G9" s="29">
        <v>7688</v>
      </c>
      <c r="H9" s="29">
        <v>21139</v>
      </c>
      <c r="I9" s="30">
        <f t="shared" si="2"/>
        <v>10.927432707318227</v>
      </c>
      <c r="J9" s="29">
        <v>3629.681818181818</v>
      </c>
      <c r="K9" s="49">
        <f t="shared" si="3"/>
        <v>2.118091994039047</v>
      </c>
      <c r="L9" s="53">
        <v>20266</v>
      </c>
      <c r="M9" s="26">
        <v>232137</v>
      </c>
      <c r="N9" s="67">
        <v>106196</v>
      </c>
      <c r="O9" s="4">
        <v>11908</v>
      </c>
      <c r="P9" s="67">
        <v>5157</v>
      </c>
      <c r="Q9" s="8">
        <f t="shared" si="4"/>
        <v>19.494205576083306</v>
      </c>
      <c r="R9" s="4">
        <v>8024</v>
      </c>
      <c r="S9" s="4">
        <v>20334</v>
      </c>
      <c r="T9" s="8">
        <f t="shared" si="5"/>
        <v>11.416199468869873</v>
      </c>
      <c r="U9" s="7">
        <v>3639</v>
      </c>
      <c r="V9" s="12">
        <f t="shared" si="6"/>
        <v>2.205001374003847</v>
      </c>
      <c r="W9" s="37">
        <f t="shared" si="0"/>
        <v>1142</v>
      </c>
      <c r="X9" s="72">
        <f t="shared" si="7"/>
        <v>3895</v>
      </c>
      <c r="Y9" s="38">
        <f t="shared" si="8"/>
        <v>-16</v>
      </c>
      <c r="Z9" s="72">
        <f t="shared" si="9"/>
        <v>182</v>
      </c>
      <c r="AA9" s="38">
        <f t="shared" si="10"/>
        <v>-805</v>
      </c>
      <c r="AB9" s="38">
        <f t="shared" si="11"/>
        <v>336</v>
      </c>
      <c r="AC9" s="39">
        <f t="shared" si="12"/>
        <v>9.318181818181984</v>
      </c>
    </row>
    <row r="10" spans="1:29" ht="27" customHeight="1">
      <c r="A10" s="9" t="s">
        <v>15</v>
      </c>
      <c r="B10" s="28">
        <v>55333</v>
      </c>
      <c r="C10" s="67">
        <v>22805</v>
      </c>
      <c r="D10" s="29">
        <v>3023</v>
      </c>
      <c r="E10" s="69">
        <v>1112</v>
      </c>
      <c r="F10" s="30">
        <f t="shared" si="1"/>
        <v>18.30400264637777</v>
      </c>
      <c r="G10" s="29">
        <v>1538</v>
      </c>
      <c r="H10" s="29">
        <v>5186</v>
      </c>
      <c r="I10" s="30">
        <f t="shared" si="2"/>
        <v>10.669687620516775</v>
      </c>
      <c r="J10" s="29">
        <v>831</v>
      </c>
      <c r="K10" s="49">
        <f t="shared" si="3"/>
        <v>1.8507821901323707</v>
      </c>
      <c r="L10" s="53">
        <v>4988</v>
      </c>
      <c r="M10" s="26">
        <v>55368</v>
      </c>
      <c r="N10" s="67">
        <v>23349</v>
      </c>
      <c r="O10" s="4">
        <v>2968</v>
      </c>
      <c r="P10" s="67">
        <v>1138</v>
      </c>
      <c r="Q10" s="8">
        <f t="shared" si="4"/>
        <v>18.654986522911052</v>
      </c>
      <c r="R10" s="4">
        <v>1613</v>
      </c>
      <c r="S10" s="4">
        <v>4956</v>
      </c>
      <c r="T10" s="8">
        <f t="shared" si="5"/>
        <v>11.171912832929783</v>
      </c>
      <c r="U10" s="7">
        <v>826</v>
      </c>
      <c r="V10" s="12">
        <f t="shared" si="6"/>
        <v>1.9527845036319613</v>
      </c>
      <c r="W10" s="37">
        <f t="shared" si="0"/>
        <v>35</v>
      </c>
      <c r="X10" s="72">
        <f t="shared" si="7"/>
        <v>544</v>
      </c>
      <c r="Y10" s="38">
        <f t="shared" si="8"/>
        <v>-55</v>
      </c>
      <c r="Z10" s="72">
        <f t="shared" si="9"/>
        <v>26</v>
      </c>
      <c r="AA10" s="38">
        <f t="shared" si="10"/>
        <v>-230</v>
      </c>
      <c r="AB10" s="38">
        <f t="shared" si="11"/>
        <v>75</v>
      </c>
      <c r="AC10" s="39">
        <f t="shared" si="12"/>
        <v>-5</v>
      </c>
    </row>
    <row r="11" spans="1:29" ht="27" customHeight="1">
      <c r="A11" s="9" t="s">
        <v>16</v>
      </c>
      <c r="B11" s="28">
        <v>408403</v>
      </c>
      <c r="C11" s="67">
        <v>188604</v>
      </c>
      <c r="D11" s="29">
        <v>21014</v>
      </c>
      <c r="E11" s="69">
        <v>9220</v>
      </c>
      <c r="F11" s="30">
        <f t="shared" si="1"/>
        <v>19.434805367850004</v>
      </c>
      <c r="G11" s="29">
        <v>10612</v>
      </c>
      <c r="H11" s="29">
        <v>37723</v>
      </c>
      <c r="I11" s="30">
        <f t="shared" si="2"/>
        <v>10.826365877581317</v>
      </c>
      <c r="J11" s="29">
        <v>4877</v>
      </c>
      <c r="K11" s="49">
        <f t="shared" si="3"/>
        <v>2.1759278244822635</v>
      </c>
      <c r="L11" s="53">
        <v>36049</v>
      </c>
      <c r="M11" s="26">
        <v>413306</v>
      </c>
      <c r="N11" s="67">
        <v>197752</v>
      </c>
      <c r="O11" s="4">
        <v>21037</v>
      </c>
      <c r="P11" s="67">
        <v>9613</v>
      </c>
      <c r="Q11" s="8">
        <f t="shared" si="4"/>
        <v>19.64662261729334</v>
      </c>
      <c r="R11" s="4">
        <v>11012</v>
      </c>
      <c r="S11" s="4">
        <v>36648</v>
      </c>
      <c r="T11" s="8">
        <f t="shared" si="5"/>
        <v>11.277723204540493</v>
      </c>
      <c r="U11" s="7">
        <v>4912</v>
      </c>
      <c r="V11" s="12">
        <f t="shared" si="6"/>
        <v>2.24185667752443</v>
      </c>
      <c r="W11" s="37">
        <f t="shared" si="0"/>
        <v>4903</v>
      </c>
      <c r="X11" s="72">
        <f t="shared" si="7"/>
        <v>9148</v>
      </c>
      <c r="Y11" s="38">
        <f t="shared" si="8"/>
        <v>23</v>
      </c>
      <c r="Z11" s="72">
        <f t="shared" si="9"/>
        <v>393</v>
      </c>
      <c r="AA11" s="38">
        <f t="shared" si="10"/>
        <v>-1075</v>
      </c>
      <c r="AB11" s="38">
        <f t="shared" si="11"/>
        <v>400</v>
      </c>
      <c r="AC11" s="39">
        <f t="shared" si="12"/>
        <v>35</v>
      </c>
    </row>
    <row r="12" spans="1:29" ht="27" customHeight="1">
      <c r="A12" s="9" t="s">
        <v>17</v>
      </c>
      <c r="B12" s="28">
        <v>67154</v>
      </c>
      <c r="C12" s="67">
        <v>14803</v>
      </c>
      <c r="D12" s="29">
        <v>3512</v>
      </c>
      <c r="E12" s="69">
        <v>746</v>
      </c>
      <c r="F12" s="30">
        <f t="shared" si="1"/>
        <v>19.12129840546697</v>
      </c>
      <c r="G12" s="29">
        <v>1696</v>
      </c>
      <c r="H12" s="29">
        <v>5676</v>
      </c>
      <c r="I12" s="30">
        <f t="shared" si="2"/>
        <v>11.83121916842847</v>
      </c>
      <c r="J12" s="29">
        <v>785.8409090909091</v>
      </c>
      <c r="K12" s="49">
        <f t="shared" si="3"/>
        <v>2.1581976458339356</v>
      </c>
      <c r="L12" s="53">
        <v>5398</v>
      </c>
      <c r="M12" s="26">
        <v>67155</v>
      </c>
      <c r="N12" s="67">
        <v>15630</v>
      </c>
      <c r="O12" s="4">
        <v>3470</v>
      </c>
      <c r="P12" s="67">
        <v>776</v>
      </c>
      <c r="Q12" s="8">
        <f t="shared" si="4"/>
        <v>19.353025936599423</v>
      </c>
      <c r="R12" s="4">
        <v>1788</v>
      </c>
      <c r="S12" s="4">
        <v>5371</v>
      </c>
      <c r="T12" s="8">
        <f t="shared" si="5"/>
        <v>12.503258238689257</v>
      </c>
      <c r="U12" s="7">
        <v>781</v>
      </c>
      <c r="V12" s="12">
        <f t="shared" si="6"/>
        <v>2.289372599231754</v>
      </c>
      <c r="W12" s="37">
        <f t="shared" si="0"/>
        <v>1</v>
      </c>
      <c r="X12" s="72">
        <f t="shared" si="7"/>
        <v>827</v>
      </c>
      <c r="Y12" s="38">
        <f t="shared" si="8"/>
        <v>-42</v>
      </c>
      <c r="Z12" s="72">
        <f t="shared" si="9"/>
        <v>30</v>
      </c>
      <c r="AA12" s="38">
        <f t="shared" si="10"/>
        <v>-305</v>
      </c>
      <c r="AB12" s="38">
        <f t="shared" si="11"/>
        <v>92</v>
      </c>
      <c r="AC12" s="39">
        <f t="shared" si="12"/>
        <v>-4.840909090909122</v>
      </c>
    </row>
    <row r="13" spans="1:29" ht="27" customHeight="1">
      <c r="A13" s="9" t="s">
        <v>18</v>
      </c>
      <c r="B13" s="28">
        <v>13528</v>
      </c>
      <c r="C13" s="67">
        <v>169</v>
      </c>
      <c r="D13" s="29">
        <v>859</v>
      </c>
      <c r="E13" s="69">
        <v>13</v>
      </c>
      <c r="F13" s="30">
        <f t="shared" si="1"/>
        <v>15.748544819557624</v>
      </c>
      <c r="G13" s="29">
        <v>266</v>
      </c>
      <c r="H13" s="29">
        <v>1310</v>
      </c>
      <c r="I13" s="30">
        <f t="shared" si="2"/>
        <v>10.326717557251909</v>
      </c>
      <c r="J13" s="29">
        <v>157.0909090909091</v>
      </c>
      <c r="K13" s="49">
        <f t="shared" si="3"/>
        <v>1.693287037037037</v>
      </c>
      <c r="L13" s="53">
        <v>1173</v>
      </c>
      <c r="M13" s="26">
        <v>13291</v>
      </c>
      <c r="N13" s="67">
        <v>352</v>
      </c>
      <c r="O13" s="4">
        <v>799</v>
      </c>
      <c r="P13" s="67">
        <v>19</v>
      </c>
      <c r="Q13" s="8">
        <f t="shared" si="4"/>
        <v>16.63454317897372</v>
      </c>
      <c r="R13" s="4">
        <v>271</v>
      </c>
      <c r="S13" s="4">
        <v>1142</v>
      </c>
      <c r="T13" s="8">
        <f t="shared" si="5"/>
        <v>11.638353765323993</v>
      </c>
      <c r="U13" s="7">
        <v>154</v>
      </c>
      <c r="V13" s="12">
        <f t="shared" si="6"/>
        <v>1.7597402597402598</v>
      </c>
      <c r="W13" s="37">
        <f t="shared" si="0"/>
        <v>-237</v>
      </c>
      <c r="X13" s="72">
        <f t="shared" si="7"/>
        <v>183</v>
      </c>
      <c r="Y13" s="38">
        <f t="shared" si="8"/>
        <v>-60</v>
      </c>
      <c r="Z13" s="72">
        <f t="shared" si="9"/>
        <v>6</v>
      </c>
      <c r="AA13" s="38">
        <f t="shared" si="10"/>
        <v>-168</v>
      </c>
      <c r="AB13" s="38">
        <f t="shared" si="11"/>
        <v>5</v>
      </c>
      <c r="AC13" s="39">
        <f t="shared" si="12"/>
        <v>-3.0909090909090935</v>
      </c>
    </row>
    <row r="14" spans="1:29" ht="27" customHeight="1">
      <c r="A14" s="9" t="s">
        <v>19</v>
      </c>
      <c r="B14" s="28">
        <v>176797</v>
      </c>
      <c r="C14" s="67">
        <v>84570</v>
      </c>
      <c r="D14" s="29">
        <v>9603</v>
      </c>
      <c r="E14" s="69">
        <v>4065</v>
      </c>
      <c r="F14" s="30">
        <f t="shared" si="1"/>
        <v>18.410600853899822</v>
      </c>
      <c r="G14" s="29">
        <v>4399</v>
      </c>
      <c r="H14" s="29">
        <v>17180</v>
      </c>
      <c r="I14" s="30">
        <f t="shared" si="2"/>
        <v>10.290861466821886</v>
      </c>
      <c r="J14" s="29">
        <v>2304.909090909091</v>
      </c>
      <c r="K14" s="49">
        <f t="shared" si="3"/>
        <v>1.9085351423838446</v>
      </c>
      <c r="L14" s="53">
        <v>16287</v>
      </c>
      <c r="M14" s="26">
        <v>178412</v>
      </c>
      <c r="N14" s="67">
        <v>88480</v>
      </c>
      <c r="O14" s="4">
        <v>9454</v>
      </c>
      <c r="P14" s="67">
        <v>4242</v>
      </c>
      <c r="Q14" s="8">
        <f t="shared" si="4"/>
        <v>18.87158874550455</v>
      </c>
      <c r="R14" s="4">
        <v>4774</v>
      </c>
      <c r="S14" s="4">
        <v>16399</v>
      </c>
      <c r="T14" s="8">
        <f t="shared" si="5"/>
        <v>10.879443868528568</v>
      </c>
      <c r="U14" s="7">
        <v>2319</v>
      </c>
      <c r="V14" s="12">
        <f t="shared" si="6"/>
        <v>2.058645968089694</v>
      </c>
      <c r="W14" s="37">
        <f t="shared" si="0"/>
        <v>1615</v>
      </c>
      <c r="X14" s="72">
        <f t="shared" si="7"/>
        <v>3910</v>
      </c>
      <c r="Y14" s="38">
        <f t="shared" si="8"/>
        <v>-149</v>
      </c>
      <c r="Z14" s="72">
        <f t="shared" si="9"/>
        <v>177</v>
      </c>
      <c r="AA14" s="38">
        <f t="shared" si="10"/>
        <v>-781</v>
      </c>
      <c r="AB14" s="38">
        <f t="shared" si="11"/>
        <v>375</v>
      </c>
      <c r="AC14" s="39">
        <f t="shared" si="12"/>
        <v>14.090909090909008</v>
      </c>
    </row>
    <row r="15" spans="1:29" ht="27" customHeight="1">
      <c r="A15" s="9" t="s">
        <v>20</v>
      </c>
      <c r="B15" s="28">
        <v>205439</v>
      </c>
      <c r="C15" s="67">
        <v>7947</v>
      </c>
      <c r="D15" s="29">
        <v>10234</v>
      </c>
      <c r="E15" s="69">
        <v>453</v>
      </c>
      <c r="F15" s="30">
        <f t="shared" si="1"/>
        <v>20.074164549540747</v>
      </c>
      <c r="G15" s="29">
        <v>4284</v>
      </c>
      <c r="H15" s="29">
        <v>16342</v>
      </c>
      <c r="I15" s="30">
        <f t="shared" si="2"/>
        <v>12.571227511932443</v>
      </c>
      <c r="J15" s="29">
        <v>2540.8636363636365</v>
      </c>
      <c r="K15" s="49">
        <f t="shared" si="3"/>
        <v>1.6860408951859602</v>
      </c>
      <c r="L15" s="53">
        <v>15080</v>
      </c>
      <c r="M15" s="26">
        <v>203034</v>
      </c>
      <c r="N15" s="67">
        <v>12527</v>
      </c>
      <c r="O15" s="4">
        <v>10064</v>
      </c>
      <c r="P15" s="67">
        <v>676</v>
      </c>
      <c r="Q15" s="8">
        <f t="shared" si="4"/>
        <v>20.174284578696344</v>
      </c>
      <c r="R15" s="4">
        <v>4302</v>
      </c>
      <c r="S15" s="4">
        <v>14937</v>
      </c>
      <c r="T15" s="8">
        <f t="shared" si="5"/>
        <v>13.592689295039165</v>
      </c>
      <c r="U15" s="7">
        <v>2563</v>
      </c>
      <c r="V15" s="12">
        <f t="shared" si="6"/>
        <v>1.6785017557549746</v>
      </c>
      <c r="W15" s="37">
        <f t="shared" si="0"/>
        <v>-2405</v>
      </c>
      <c r="X15" s="72">
        <f t="shared" si="7"/>
        <v>4580</v>
      </c>
      <c r="Y15" s="38">
        <f t="shared" si="8"/>
        <v>-170</v>
      </c>
      <c r="Z15" s="72">
        <f t="shared" si="9"/>
        <v>223</v>
      </c>
      <c r="AA15" s="38">
        <f t="shared" si="10"/>
        <v>-1405</v>
      </c>
      <c r="AB15" s="38">
        <f t="shared" si="11"/>
        <v>18</v>
      </c>
      <c r="AC15" s="39">
        <f t="shared" si="12"/>
        <v>22.136363636363512</v>
      </c>
    </row>
    <row r="16" spans="1:29" ht="27" customHeight="1">
      <c r="A16" s="9" t="s">
        <v>21</v>
      </c>
      <c r="B16" s="28">
        <v>66596</v>
      </c>
      <c r="C16" s="67">
        <v>12846</v>
      </c>
      <c r="D16" s="29">
        <v>3904</v>
      </c>
      <c r="E16" s="69">
        <v>744</v>
      </c>
      <c r="F16" s="30">
        <f t="shared" si="1"/>
        <v>17.05840163934426</v>
      </c>
      <c r="G16" s="29">
        <v>1369</v>
      </c>
      <c r="H16" s="29">
        <v>6480</v>
      </c>
      <c r="I16" s="30">
        <f t="shared" si="2"/>
        <v>10.27716049382716</v>
      </c>
      <c r="J16" s="29">
        <v>872.4545454545455</v>
      </c>
      <c r="K16" s="49">
        <f t="shared" si="3"/>
        <v>1.569136188392206</v>
      </c>
      <c r="L16" s="53">
        <v>6065</v>
      </c>
      <c r="M16" s="26">
        <v>66640</v>
      </c>
      <c r="N16" s="67">
        <v>16374</v>
      </c>
      <c r="O16" s="4">
        <v>3785</v>
      </c>
      <c r="P16" s="67">
        <v>920</v>
      </c>
      <c r="Q16" s="8">
        <f t="shared" si="4"/>
        <v>17.606340819022456</v>
      </c>
      <c r="R16" s="4">
        <v>1384</v>
      </c>
      <c r="S16" s="4">
        <v>6047</v>
      </c>
      <c r="T16" s="8">
        <f t="shared" si="5"/>
        <v>11.020340664792458</v>
      </c>
      <c r="U16" s="7">
        <v>805</v>
      </c>
      <c r="V16" s="12">
        <f t="shared" si="6"/>
        <v>1.7192546583850932</v>
      </c>
      <c r="W16" s="37">
        <f t="shared" si="0"/>
        <v>44</v>
      </c>
      <c r="X16" s="72">
        <f t="shared" si="7"/>
        <v>3528</v>
      </c>
      <c r="Y16" s="38">
        <f t="shared" si="8"/>
        <v>-119</v>
      </c>
      <c r="Z16" s="72">
        <f t="shared" si="9"/>
        <v>176</v>
      </c>
      <c r="AA16" s="38">
        <f t="shared" si="10"/>
        <v>-433</v>
      </c>
      <c r="AB16" s="38">
        <f t="shared" si="11"/>
        <v>15</v>
      </c>
      <c r="AC16" s="39">
        <f t="shared" si="12"/>
        <v>-67.4545454545455</v>
      </c>
    </row>
    <row r="17" spans="1:29" ht="27" customHeight="1">
      <c r="A17" s="9" t="s">
        <v>22</v>
      </c>
      <c r="B17" s="28">
        <v>252938</v>
      </c>
      <c r="C17" s="67">
        <v>8857</v>
      </c>
      <c r="D17" s="29">
        <v>13494</v>
      </c>
      <c r="E17" s="69">
        <v>545</v>
      </c>
      <c r="F17" s="30">
        <f t="shared" si="1"/>
        <v>18.74447902771602</v>
      </c>
      <c r="G17" s="29">
        <v>7348</v>
      </c>
      <c r="H17" s="29">
        <v>21355</v>
      </c>
      <c r="I17" s="30">
        <f t="shared" si="2"/>
        <v>11.844439241395458</v>
      </c>
      <c r="J17" s="29">
        <v>4299.727272727273</v>
      </c>
      <c r="K17" s="49">
        <f t="shared" si="3"/>
        <v>1.7089455990866227</v>
      </c>
      <c r="L17" s="53">
        <v>19653</v>
      </c>
      <c r="M17" s="26">
        <v>251325</v>
      </c>
      <c r="N17" s="67">
        <v>14553</v>
      </c>
      <c r="O17" s="4">
        <v>13239</v>
      </c>
      <c r="P17" s="67">
        <v>827</v>
      </c>
      <c r="Q17" s="8">
        <f t="shared" si="4"/>
        <v>18.98368456832087</v>
      </c>
      <c r="R17" s="4">
        <v>7535</v>
      </c>
      <c r="S17" s="4">
        <v>19703</v>
      </c>
      <c r="T17" s="8">
        <f t="shared" si="5"/>
        <v>12.755671725118003</v>
      </c>
      <c r="U17" s="7">
        <v>4117</v>
      </c>
      <c r="V17" s="12">
        <f t="shared" si="6"/>
        <v>1.8302161768277871</v>
      </c>
      <c r="W17" s="37">
        <f t="shared" si="0"/>
        <v>-1613</v>
      </c>
      <c r="X17" s="72">
        <f t="shared" si="7"/>
        <v>5696</v>
      </c>
      <c r="Y17" s="38">
        <f t="shared" si="8"/>
        <v>-255</v>
      </c>
      <c r="Z17" s="72">
        <f t="shared" si="9"/>
        <v>282</v>
      </c>
      <c r="AA17" s="38">
        <f t="shared" si="10"/>
        <v>-1652</v>
      </c>
      <c r="AB17" s="38">
        <f t="shared" si="11"/>
        <v>187</v>
      </c>
      <c r="AC17" s="39">
        <f t="shared" si="12"/>
        <v>-182.72727272727298</v>
      </c>
    </row>
    <row r="18" spans="1:29" ht="27" customHeight="1">
      <c r="A18" s="9" t="s">
        <v>23</v>
      </c>
      <c r="B18" s="28">
        <v>144100</v>
      </c>
      <c r="C18" s="67">
        <v>60840</v>
      </c>
      <c r="D18" s="29">
        <v>7419</v>
      </c>
      <c r="E18" s="69">
        <v>2932</v>
      </c>
      <c r="F18" s="30">
        <f t="shared" si="1"/>
        <v>19.423102844049062</v>
      </c>
      <c r="G18" s="29">
        <v>2863</v>
      </c>
      <c r="H18" s="29">
        <v>13124</v>
      </c>
      <c r="I18" s="30">
        <f t="shared" si="2"/>
        <v>10.979884181651935</v>
      </c>
      <c r="J18" s="29">
        <v>1537.8636363636363</v>
      </c>
      <c r="K18" s="49">
        <f t="shared" si="3"/>
        <v>1.8616735140247689</v>
      </c>
      <c r="L18" s="53">
        <v>12434</v>
      </c>
      <c r="M18" s="26">
        <v>145692</v>
      </c>
      <c r="N18" s="67">
        <v>64467</v>
      </c>
      <c r="O18" s="4">
        <v>7381</v>
      </c>
      <c r="P18" s="67">
        <v>3084</v>
      </c>
      <c r="Q18" s="8">
        <f t="shared" si="4"/>
        <v>19.73878878200786</v>
      </c>
      <c r="R18" s="4">
        <v>2910</v>
      </c>
      <c r="S18" s="4">
        <v>12583</v>
      </c>
      <c r="T18" s="8">
        <f t="shared" si="5"/>
        <v>11.578478900103313</v>
      </c>
      <c r="U18" s="7">
        <v>1535</v>
      </c>
      <c r="V18" s="12">
        <f t="shared" si="6"/>
        <v>1.8957654723127035</v>
      </c>
      <c r="W18" s="37">
        <f t="shared" si="0"/>
        <v>1592</v>
      </c>
      <c r="X18" s="72">
        <f t="shared" si="7"/>
        <v>3627</v>
      </c>
      <c r="Y18" s="38">
        <f t="shared" si="8"/>
        <v>-38</v>
      </c>
      <c r="Z18" s="72">
        <f t="shared" si="9"/>
        <v>152</v>
      </c>
      <c r="AA18" s="38">
        <f t="shared" si="10"/>
        <v>-541</v>
      </c>
      <c r="AB18" s="38">
        <f t="shared" si="11"/>
        <v>47</v>
      </c>
      <c r="AC18" s="39">
        <f t="shared" si="12"/>
        <v>-2.8636363636362603</v>
      </c>
    </row>
    <row r="19" spans="1:29" ht="27" customHeight="1">
      <c r="A19" s="9" t="s">
        <v>24</v>
      </c>
      <c r="B19" s="28">
        <v>36492</v>
      </c>
      <c r="C19" s="67">
        <v>7021</v>
      </c>
      <c r="D19" s="29">
        <v>2103</v>
      </c>
      <c r="E19" s="69">
        <v>375</v>
      </c>
      <c r="F19" s="30">
        <f t="shared" si="1"/>
        <v>17.352353780313837</v>
      </c>
      <c r="G19" s="29">
        <v>732</v>
      </c>
      <c r="H19" s="29">
        <v>3313</v>
      </c>
      <c r="I19" s="30">
        <f t="shared" si="2"/>
        <v>11.014790220344098</v>
      </c>
      <c r="J19" s="29">
        <v>334</v>
      </c>
      <c r="K19" s="49">
        <f t="shared" si="3"/>
        <v>2.191616766467066</v>
      </c>
      <c r="L19" s="53">
        <v>3141</v>
      </c>
      <c r="M19" s="26">
        <v>36765</v>
      </c>
      <c r="N19" s="67">
        <v>7288</v>
      </c>
      <c r="O19" s="4">
        <v>2043</v>
      </c>
      <c r="P19" s="67">
        <v>382</v>
      </c>
      <c r="Q19" s="8">
        <f t="shared" si="4"/>
        <v>17.995594713656388</v>
      </c>
      <c r="R19" s="4">
        <v>788</v>
      </c>
      <c r="S19" s="4">
        <v>3157</v>
      </c>
      <c r="T19" s="8">
        <f t="shared" si="5"/>
        <v>11.64554957237884</v>
      </c>
      <c r="U19" s="7">
        <v>370</v>
      </c>
      <c r="V19" s="12">
        <f t="shared" si="6"/>
        <v>2.1297297297297297</v>
      </c>
      <c r="W19" s="37">
        <f t="shared" si="0"/>
        <v>273</v>
      </c>
      <c r="X19" s="72">
        <f t="shared" si="7"/>
        <v>267</v>
      </c>
      <c r="Y19" s="38">
        <f t="shared" si="8"/>
        <v>-60</v>
      </c>
      <c r="Z19" s="72">
        <f t="shared" si="9"/>
        <v>7</v>
      </c>
      <c r="AA19" s="38">
        <f t="shared" si="10"/>
        <v>-156</v>
      </c>
      <c r="AB19" s="38">
        <f t="shared" si="11"/>
        <v>56</v>
      </c>
      <c r="AC19" s="39">
        <f t="shared" si="12"/>
        <v>36</v>
      </c>
    </row>
    <row r="20" spans="1:29" ht="27" customHeight="1">
      <c r="A20" s="9" t="s">
        <v>25</v>
      </c>
      <c r="B20" s="28">
        <v>216369</v>
      </c>
      <c r="C20" s="67">
        <v>32467</v>
      </c>
      <c r="D20" s="29">
        <v>11658</v>
      </c>
      <c r="E20" s="69">
        <v>1590</v>
      </c>
      <c r="F20" s="30">
        <f t="shared" si="1"/>
        <v>18.559701492537314</v>
      </c>
      <c r="G20" s="29">
        <v>5191</v>
      </c>
      <c r="H20" s="29">
        <v>19053</v>
      </c>
      <c r="I20" s="30">
        <f t="shared" si="2"/>
        <v>11.356164383561644</v>
      </c>
      <c r="J20" s="29">
        <v>2451.9545454545455</v>
      </c>
      <c r="K20" s="49">
        <f t="shared" si="3"/>
        <v>2.1170865543258626</v>
      </c>
      <c r="L20" s="53">
        <v>18095</v>
      </c>
      <c r="M20" s="26">
        <v>218309</v>
      </c>
      <c r="N20" s="67">
        <v>40160</v>
      </c>
      <c r="O20" s="4">
        <v>11549</v>
      </c>
      <c r="P20" s="67">
        <v>1950</v>
      </c>
      <c r="Q20" s="8">
        <f t="shared" si="4"/>
        <v>18.902848731491904</v>
      </c>
      <c r="R20" s="4">
        <v>5329</v>
      </c>
      <c r="S20" s="4">
        <v>18085</v>
      </c>
      <c r="T20" s="8">
        <f t="shared" si="5"/>
        <v>12.07127453690904</v>
      </c>
      <c r="U20" s="7">
        <v>2427</v>
      </c>
      <c r="V20" s="12">
        <f t="shared" si="6"/>
        <v>2.195714874330449</v>
      </c>
      <c r="W20" s="37">
        <f t="shared" si="0"/>
        <v>1940</v>
      </c>
      <c r="X20" s="72">
        <f t="shared" si="7"/>
        <v>7693</v>
      </c>
      <c r="Y20" s="38">
        <f t="shared" si="8"/>
        <v>-109</v>
      </c>
      <c r="Z20" s="72">
        <f t="shared" si="9"/>
        <v>360</v>
      </c>
      <c r="AA20" s="38">
        <f t="shared" si="10"/>
        <v>-968</v>
      </c>
      <c r="AB20" s="38">
        <f t="shared" si="11"/>
        <v>138</v>
      </c>
      <c r="AC20" s="39">
        <f t="shared" si="12"/>
        <v>-24.954545454545496</v>
      </c>
    </row>
    <row r="21" spans="1:29" ht="30" customHeight="1" thickBot="1">
      <c r="A21" s="10" t="s">
        <v>26</v>
      </c>
      <c r="B21" s="31">
        <f>SUM(B3:B20)</f>
        <v>2571627</v>
      </c>
      <c r="C21" s="68">
        <f>SUM(C3:C20)</f>
        <v>684622</v>
      </c>
      <c r="D21" s="32">
        <f>SUM(D3:D20)</f>
        <v>137095</v>
      </c>
      <c r="E21" s="68">
        <f>SUM(E3:E20)</f>
        <v>34317</v>
      </c>
      <c r="F21" s="33">
        <f>B21/D21</f>
        <v>18.757992632845838</v>
      </c>
      <c r="G21" s="32">
        <f>SUM(G3:G20)</f>
        <v>64576</v>
      </c>
      <c r="H21" s="32">
        <f>SUM(H3:H20)</f>
        <v>229259</v>
      </c>
      <c r="I21" s="33">
        <f>B21/H21</f>
        <v>11.217125609027345</v>
      </c>
      <c r="J21" s="32">
        <f>SUM(J3:J20)</f>
        <v>33830.22727272727</v>
      </c>
      <c r="K21" s="50">
        <f>G21/J21</f>
        <v>1.9088254855461428</v>
      </c>
      <c r="L21" s="54">
        <v>216293</v>
      </c>
      <c r="M21" s="27">
        <v>2578650</v>
      </c>
      <c r="N21" s="68">
        <v>734459</v>
      </c>
      <c r="O21" s="14">
        <v>135411</v>
      </c>
      <c r="P21" s="68">
        <v>36493</v>
      </c>
      <c r="Q21" s="15">
        <f t="shared" si="4"/>
        <v>19.04313534350976</v>
      </c>
      <c r="R21" s="14">
        <v>66300</v>
      </c>
      <c r="S21" s="14">
        <v>216833</v>
      </c>
      <c r="T21" s="15">
        <f t="shared" si="5"/>
        <v>11.892331886751556</v>
      </c>
      <c r="U21" s="16">
        <v>33538</v>
      </c>
      <c r="V21" s="17">
        <f t="shared" si="6"/>
        <v>1.9768620669091777</v>
      </c>
      <c r="W21" s="40">
        <f t="shared" si="0"/>
        <v>7023</v>
      </c>
      <c r="X21" s="82">
        <f t="shared" si="7"/>
        <v>49837</v>
      </c>
      <c r="Y21" s="41">
        <f t="shared" si="8"/>
        <v>-1684</v>
      </c>
      <c r="Z21" s="82">
        <f t="shared" si="9"/>
        <v>2176</v>
      </c>
      <c r="AA21" s="41">
        <f t="shared" si="10"/>
        <v>-12426</v>
      </c>
      <c r="AB21" s="41">
        <f t="shared" si="11"/>
        <v>1724</v>
      </c>
      <c r="AC21" s="42">
        <f t="shared" si="12"/>
        <v>-292.22727272727207</v>
      </c>
    </row>
  </sheetData>
  <mergeCells count="3">
    <mergeCell ref="B1:K1"/>
    <mergeCell ref="L1:V1"/>
    <mergeCell ref="W1:AC1"/>
  </mergeCells>
  <printOptions horizontalCentered="1"/>
  <pageMargins left="0.21" right="0.2" top="0.57" bottom="0.69" header="0.21" footer="0.41"/>
  <pageSetup fitToHeight="1" fitToWidth="1" horizontalDpi="600" verticalDpi="600" orientation="landscape" paperSize="9" scale="63" r:id="rId1"/>
  <headerFooter alignWithMargins="0">
    <oddHeader>&amp;L&amp;F&amp;R&amp;A</oddHeader>
    <oddFooter>&amp;L(*) DATI COMUNICATI AL SIDI ENTRO IL 27 OTTOBRE 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workbookViewId="0" topLeftCell="A14">
      <selection activeCell="Z23" sqref="Z23"/>
    </sheetView>
  </sheetViews>
  <sheetFormatPr defaultColWidth="9.00390625" defaultRowHeight="12.75"/>
  <cols>
    <col min="1" max="1" width="14.75390625" style="0" bestFit="1" customWidth="1"/>
    <col min="2" max="2" width="9.125" style="0" customWidth="1"/>
    <col min="3" max="3" width="8.125" style="0" customWidth="1"/>
    <col min="4" max="5" width="8.25390625" style="0" customWidth="1"/>
    <col min="6" max="6" width="7.625" style="0" customWidth="1"/>
    <col min="7" max="7" width="7.375" style="0" customWidth="1"/>
    <col min="8" max="8" width="9.125" style="0" customWidth="1"/>
    <col min="9" max="9" width="7.125" style="0" customWidth="1"/>
    <col min="10" max="10" width="10.375" style="0" customWidth="1"/>
    <col min="11" max="12" width="8.875" style="0" customWidth="1"/>
    <col min="17" max="17" width="6.625" style="0" customWidth="1"/>
    <col min="19" max="19" width="15.125" style="0" bestFit="1" customWidth="1"/>
    <col min="20" max="20" width="6.75390625" style="0" customWidth="1"/>
    <col min="21" max="21" width="13.125" style="0" customWidth="1"/>
    <col min="22" max="22" width="8.125" style="0" customWidth="1"/>
  </cols>
  <sheetData>
    <row r="1" spans="2:29" ht="21.75" customHeight="1" thickBot="1">
      <c r="B1" s="73" t="s">
        <v>33</v>
      </c>
      <c r="C1" s="74"/>
      <c r="D1" s="74"/>
      <c r="E1" s="74"/>
      <c r="F1" s="74"/>
      <c r="G1" s="74"/>
      <c r="H1" s="74"/>
      <c r="I1" s="74"/>
      <c r="J1" s="74"/>
      <c r="K1" s="75"/>
      <c r="L1" s="76" t="s">
        <v>34</v>
      </c>
      <c r="M1" s="77"/>
      <c r="N1" s="77"/>
      <c r="O1" s="77"/>
      <c r="P1" s="77"/>
      <c r="Q1" s="77"/>
      <c r="R1" s="77"/>
      <c r="S1" s="77"/>
      <c r="T1" s="77"/>
      <c r="U1" s="77"/>
      <c r="V1" s="81"/>
      <c r="W1" s="78" t="s">
        <v>36</v>
      </c>
      <c r="X1" s="79"/>
      <c r="Y1" s="79"/>
      <c r="Z1" s="79"/>
      <c r="AA1" s="79"/>
      <c r="AB1" s="79"/>
      <c r="AC1" s="80"/>
    </row>
    <row r="2" spans="1:29" ht="94.5" customHeight="1">
      <c r="A2" s="1" t="s">
        <v>0</v>
      </c>
      <c r="B2" s="47" t="s">
        <v>42</v>
      </c>
      <c r="C2" s="66" t="s">
        <v>51</v>
      </c>
      <c r="D2" s="18" t="s">
        <v>43</v>
      </c>
      <c r="E2" s="66" t="s">
        <v>51</v>
      </c>
      <c r="F2" s="18" t="s">
        <v>30</v>
      </c>
      <c r="G2" s="18" t="s">
        <v>44</v>
      </c>
      <c r="H2" s="18" t="s">
        <v>45</v>
      </c>
      <c r="I2" s="18" t="s">
        <v>31</v>
      </c>
      <c r="J2" s="18" t="s">
        <v>27</v>
      </c>
      <c r="K2" s="48" t="s">
        <v>32</v>
      </c>
      <c r="L2" s="52" t="s">
        <v>35</v>
      </c>
      <c r="M2" s="2" t="s">
        <v>1</v>
      </c>
      <c r="N2" s="66" t="s">
        <v>51</v>
      </c>
      <c r="O2" s="2" t="s">
        <v>2</v>
      </c>
      <c r="P2" s="66" t="s">
        <v>51</v>
      </c>
      <c r="Q2" s="19" t="s">
        <v>30</v>
      </c>
      <c r="R2" s="2" t="s">
        <v>7</v>
      </c>
      <c r="S2" s="2" t="s">
        <v>28</v>
      </c>
      <c r="T2" s="19" t="s">
        <v>31</v>
      </c>
      <c r="U2" s="2" t="s">
        <v>27</v>
      </c>
      <c r="V2" s="20" t="s">
        <v>32</v>
      </c>
      <c r="W2" s="43" t="s">
        <v>37</v>
      </c>
      <c r="X2" s="71" t="s">
        <v>51</v>
      </c>
      <c r="Y2" s="44" t="s">
        <v>47</v>
      </c>
      <c r="Z2" s="71" t="s">
        <v>51</v>
      </c>
      <c r="AA2" s="44" t="s">
        <v>50</v>
      </c>
      <c r="AB2" s="44" t="s">
        <v>48</v>
      </c>
      <c r="AC2" s="45" t="s">
        <v>41</v>
      </c>
    </row>
    <row r="3" spans="1:29" ht="28.5" customHeight="1">
      <c r="A3" s="3" t="s">
        <v>8</v>
      </c>
      <c r="B3" s="28">
        <v>36797</v>
      </c>
      <c r="C3" s="67">
        <v>4882</v>
      </c>
      <c r="D3" s="29">
        <v>1814</v>
      </c>
      <c r="E3" s="67">
        <v>277</v>
      </c>
      <c r="F3" s="30">
        <f>B3/D3</f>
        <v>20.285005512679163</v>
      </c>
      <c r="G3" s="29">
        <v>1292</v>
      </c>
      <c r="H3" s="29">
        <v>3616</v>
      </c>
      <c r="I3" s="30">
        <f>B3/H3</f>
        <v>10.176161504424778</v>
      </c>
      <c r="J3" s="29">
        <v>511</v>
      </c>
      <c r="K3" s="49">
        <f>G3/J3</f>
        <v>2.528375733855186</v>
      </c>
      <c r="L3" s="53">
        <v>3151</v>
      </c>
      <c r="M3" s="4">
        <v>36813</v>
      </c>
      <c r="N3" s="67">
        <v>4909</v>
      </c>
      <c r="O3" s="4">
        <v>1792</v>
      </c>
      <c r="P3" s="67">
        <v>274</v>
      </c>
      <c r="Q3" s="8">
        <f>M3/O3</f>
        <v>20.54296875</v>
      </c>
      <c r="R3" s="4">
        <v>1339</v>
      </c>
      <c r="S3" s="3">
        <v>3229</v>
      </c>
      <c r="T3" s="8">
        <f>M3/S3</f>
        <v>11.400743264168474</v>
      </c>
      <c r="U3" s="6">
        <v>564</v>
      </c>
      <c r="V3" s="12">
        <f>R3/U3</f>
        <v>2.374113475177305</v>
      </c>
      <c r="W3" s="37">
        <f aca="true" t="shared" si="0" ref="W3:W21">M3-B3</f>
        <v>16</v>
      </c>
      <c r="X3" s="72">
        <f>N3-C3</f>
        <v>27</v>
      </c>
      <c r="Y3" s="38">
        <f>O3-D3</f>
        <v>-22</v>
      </c>
      <c r="Z3" s="72">
        <f>P3-E3</f>
        <v>-3</v>
      </c>
      <c r="AA3" s="38">
        <f>S3-H3</f>
        <v>-387</v>
      </c>
      <c r="AB3" s="38">
        <f>R3-G3</f>
        <v>47</v>
      </c>
      <c r="AC3" s="39">
        <f>U3-J3</f>
        <v>53</v>
      </c>
    </row>
    <row r="4" spans="1:29" ht="28.5" customHeight="1">
      <c r="A4" s="3" t="s">
        <v>9</v>
      </c>
      <c r="B4" s="28">
        <v>17817</v>
      </c>
      <c r="C4" s="67">
        <v>7365</v>
      </c>
      <c r="D4" s="29">
        <v>921</v>
      </c>
      <c r="E4" s="67">
        <v>407</v>
      </c>
      <c r="F4" s="30">
        <f aca="true" t="shared" si="1" ref="F4:F21">B4/D4</f>
        <v>19.34527687296417</v>
      </c>
      <c r="G4" s="29">
        <v>377</v>
      </c>
      <c r="H4" s="29">
        <v>2080</v>
      </c>
      <c r="I4" s="30">
        <f aca="true" t="shared" si="2" ref="I4:I21">B4/H4</f>
        <v>8.565865384615385</v>
      </c>
      <c r="J4" s="29">
        <v>255.5</v>
      </c>
      <c r="K4" s="49">
        <f aca="true" t="shared" si="3" ref="K4:K21">G4/J4</f>
        <v>1.4755381604696673</v>
      </c>
      <c r="L4" s="53">
        <v>1754</v>
      </c>
      <c r="M4" s="4">
        <v>17745</v>
      </c>
      <c r="N4" s="67">
        <v>7037</v>
      </c>
      <c r="O4" s="4">
        <v>892</v>
      </c>
      <c r="P4" s="67">
        <v>367</v>
      </c>
      <c r="Q4" s="8">
        <f aca="true" t="shared" si="4" ref="Q4:Q21">M4/O4</f>
        <v>19.893497757847534</v>
      </c>
      <c r="R4" s="4">
        <v>354</v>
      </c>
      <c r="S4" s="3">
        <v>1781</v>
      </c>
      <c r="T4" s="8">
        <f aca="true" t="shared" si="5" ref="T4:T21">M4/S4</f>
        <v>9.963503649635037</v>
      </c>
      <c r="U4" s="6">
        <v>236</v>
      </c>
      <c r="V4" s="12">
        <f aca="true" t="shared" si="6" ref="V4:V20">R4/U4</f>
        <v>1.5</v>
      </c>
      <c r="W4" s="37">
        <f t="shared" si="0"/>
        <v>-72</v>
      </c>
      <c r="X4" s="72">
        <f aca="true" t="shared" si="7" ref="X4:X21">N4-C4</f>
        <v>-328</v>
      </c>
      <c r="Y4" s="38">
        <f aca="true" t="shared" si="8" ref="Y4:Y21">O4-D4</f>
        <v>-29</v>
      </c>
      <c r="Z4" s="72">
        <f aca="true" t="shared" si="9" ref="Z4:Z21">P4-E4</f>
        <v>-40</v>
      </c>
      <c r="AA4" s="38">
        <f aca="true" t="shared" si="10" ref="AA4:AA21">S4-H4</f>
        <v>-299</v>
      </c>
      <c r="AB4" s="38">
        <f aca="true" t="shared" si="11" ref="AB4:AB21">R4-G4</f>
        <v>-23</v>
      </c>
      <c r="AC4" s="39">
        <f aca="true" t="shared" si="12" ref="AC4:AC21">U4-J4</f>
        <v>-19.5</v>
      </c>
    </row>
    <row r="5" spans="1:29" ht="28.5" customHeight="1">
      <c r="A5" s="3" t="s">
        <v>10</v>
      </c>
      <c r="B5" s="28">
        <v>64272</v>
      </c>
      <c r="C5" s="67">
        <v>27416</v>
      </c>
      <c r="D5" s="29">
        <v>3290</v>
      </c>
      <c r="E5" s="67">
        <v>1511</v>
      </c>
      <c r="F5" s="30">
        <f t="shared" si="1"/>
        <v>19.535562310030397</v>
      </c>
      <c r="G5" s="29">
        <v>1806</v>
      </c>
      <c r="H5" s="29">
        <v>7682</v>
      </c>
      <c r="I5" s="30">
        <f t="shared" si="2"/>
        <v>8.366571205415257</v>
      </c>
      <c r="J5" s="29">
        <v>1085.5833333333333</v>
      </c>
      <c r="K5" s="49">
        <f t="shared" si="3"/>
        <v>1.663621708758732</v>
      </c>
      <c r="L5" s="53">
        <v>6297</v>
      </c>
      <c r="M5" s="4">
        <v>63455</v>
      </c>
      <c r="N5" s="67">
        <v>23592</v>
      </c>
      <c r="O5" s="4">
        <v>3179</v>
      </c>
      <c r="P5" s="67">
        <v>1274</v>
      </c>
      <c r="Q5" s="8">
        <f t="shared" si="4"/>
        <v>19.960679458949354</v>
      </c>
      <c r="R5" s="4">
        <v>1802</v>
      </c>
      <c r="S5" s="3">
        <v>6606</v>
      </c>
      <c r="T5" s="8">
        <f t="shared" si="5"/>
        <v>9.605661519830457</v>
      </c>
      <c r="U5" s="6">
        <v>1047</v>
      </c>
      <c r="V5" s="12">
        <f t="shared" si="6"/>
        <v>1.7211079274116523</v>
      </c>
      <c r="W5" s="37">
        <f t="shared" si="0"/>
        <v>-817</v>
      </c>
      <c r="X5" s="72">
        <f t="shared" si="7"/>
        <v>-3824</v>
      </c>
      <c r="Y5" s="38">
        <f t="shared" si="8"/>
        <v>-111</v>
      </c>
      <c r="Z5" s="72">
        <f t="shared" si="9"/>
        <v>-237</v>
      </c>
      <c r="AA5" s="38">
        <f t="shared" si="10"/>
        <v>-1076</v>
      </c>
      <c r="AB5" s="38">
        <f t="shared" si="11"/>
        <v>-4</v>
      </c>
      <c r="AC5" s="39">
        <f t="shared" si="12"/>
        <v>-38.58333333333326</v>
      </c>
    </row>
    <row r="6" spans="1:29" ht="28.5" customHeight="1">
      <c r="A6" s="3" t="s">
        <v>11</v>
      </c>
      <c r="B6" s="28">
        <v>212275</v>
      </c>
      <c r="C6" s="67">
        <v>29462</v>
      </c>
      <c r="D6" s="29">
        <v>10179</v>
      </c>
      <c r="E6" s="67">
        <v>1613</v>
      </c>
      <c r="F6" s="30">
        <f t="shared" si="1"/>
        <v>20.854209647313095</v>
      </c>
      <c r="G6" s="29">
        <v>6737</v>
      </c>
      <c r="H6" s="29">
        <v>20588</v>
      </c>
      <c r="I6" s="30">
        <f t="shared" si="2"/>
        <v>10.310617835632407</v>
      </c>
      <c r="J6" s="29">
        <v>3825.5</v>
      </c>
      <c r="K6" s="49">
        <f t="shared" si="3"/>
        <v>1.7610769834008626</v>
      </c>
      <c r="L6" s="53">
        <v>18450</v>
      </c>
      <c r="M6" s="4">
        <v>210783</v>
      </c>
      <c r="N6" s="67">
        <v>29235</v>
      </c>
      <c r="O6" s="4">
        <v>9942</v>
      </c>
      <c r="P6" s="67">
        <v>1564</v>
      </c>
      <c r="Q6" s="8">
        <f t="shared" si="4"/>
        <v>21.201267350633675</v>
      </c>
      <c r="R6" s="4">
        <v>6836</v>
      </c>
      <c r="S6" s="3">
        <v>17975</v>
      </c>
      <c r="T6" s="8">
        <f t="shared" si="5"/>
        <v>11.726453407510432</v>
      </c>
      <c r="U6" s="6">
        <v>3796</v>
      </c>
      <c r="V6" s="12">
        <f t="shared" si="6"/>
        <v>1.8008429926238145</v>
      </c>
      <c r="W6" s="37">
        <f t="shared" si="0"/>
        <v>-1492</v>
      </c>
      <c r="X6" s="72">
        <f t="shared" si="7"/>
        <v>-227</v>
      </c>
      <c r="Y6" s="38">
        <f t="shared" si="8"/>
        <v>-237</v>
      </c>
      <c r="Z6" s="72">
        <f t="shared" si="9"/>
        <v>-49</v>
      </c>
      <c r="AA6" s="38">
        <f t="shared" si="10"/>
        <v>-2613</v>
      </c>
      <c r="AB6" s="38">
        <f t="shared" si="11"/>
        <v>99</v>
      </c>
      <c r="AC6" s="39">
        <f t="shared" si="12"/>
        <v>-29.5</v>
      </c>
    </row>
    <row r="7" spans="1:29" ht="28.5" customHeight="1">
      <c r="A7" s="3" t="s">
        <v>12</v>
      </c>
      <c r="B7" s="28">
        <v>103100</v>
      </c>
      <c r="C7" s="67">
        <v>20676</v>
      </c>
      <c r="D7" s="29">
        <v>4626</v>
      </c>
      <c r="E7" s="67">
        <v>948</v>
      </c>
      <c r="F7" s="30">
        <f t="shared" si="1"/>
        <v>22.28707306528318</v>
      </c>
      <c r="G7" s="29">
        <v>3435</v>
      </c>
      <c r="H7" s="29">
        <v>9165</v>
      </c>
      <c r="I7" s="30">
        <f t="shared" si="2"/>
        <v>11.249318057828695</v>
      </c>
      <c r="J7" s="29">
        <v>1690.2777777777778</v>
      </c>
      <c r="K7" s="49">
        <f t="shared" si="3"/>
        <v>2.0322103533278555</v>
      </c>
      <c r="L7" s="53">
        <v>7972</v>
      </c>
      <c r="M7" s="4">
        <v>106463</v>
      </c>
      <c r="N7" s="67">
        <v>16433</v>
      </c>
      <c r="O7" s="4">
        <v>4715</v>
      </c>
      <c r="P7" s="67">
        <v>778</v>
      </c>
      <c r="Q7" s="8">
        <f t="shared" si="4"/>
        <v>22.5796394485684</v>
      </c>
      <c r="R7" s="4">
        <v>3291</v>
      </c>
      <c r="S7" s="3">
        <v>8367</v>
      </c>
      <c r="T7" s="8">
        <f t="shared" si="5"/>
        <v>12.724154416158719</v>
      </c>
      <c r="U7" s="6">
        <v>1638</v>
      </c>
      <c r="V7" s="12">
        <f t="shared" si="6"/>
        <v>2.009157509157509</v>
      </c>
      <c r="W7" s="37">
        <f t="shared" si="0"/>
        <v>3363</v>
      </c>
      <c r="X7" s="72">
        <f t="shared" si="7"/>
        <v>-4243</v>
      </c>
      <c r="Y7" s="38">
        <f t="shared" si="8"/>
        <v>89</v>
      </c>
      <c r="Z7" s="72">
        <f t="shared" si="9"/>
        <v>-170</v>
      </c>
      <c r="AA7" s="38">
        <f t="shared" si="10"/>
        <v>-798</v>
      </c>
      <c r="AB7" s="38">
        <f t="shared" si="11"/>
        <v>-144</v>
      </c>
      <c r="AC7" s="39">
        <f t="shared" si="12"/>
        <v>-52.27777777777783</v>
      </c>
    </row>
    <row r="8" spans="1:29" ht="28.5" customHeight="1">
      <c r="A8" s="3" t="s">
        <v>13</v>
      </c>
      <c r="B8" s="28">
        <v>28967</v>
      </c>
      <c r="C8" s="67">
        <v>7745</v>
      </c>
      <c r="D8" s="29">
        <v>1423</v>
      </c>
      <c r="E8" s="67">
        <v>393</v>
      </c>
      <c r="F8" s="30">
        <f t="shared" si="1"/>
        <v>20.35628952916374</v>
      </c>
      <c r="G8" s="29">
        <v>852</v>
      </c>
      <c r="H8" s="29">
        <v>2941</v>
      </c>
      <c r="I8" s="30">
        <f t="shared" si="2"/>
        <v>9.849370962257735</v>
      </c>
      <c r="J8" s="29">
        <v>423.3333333333333</v>
      </c>
      <c r="K8" s="49">
        <f t="shared" si="3"/>
        <v>2.0125984251968503</v>
      </c>
      <c r="L8" s="53">
        <v>2536</v>
      </c>
      <c r="M8" s="4">
        <v>29873</v>
      </c>
      <c r="N8" s="67">
        <v>7258</v>
      </c>
      <c r="O8" s="4">
        <v>1440</v>
      </c>
      <c r="P8" s="67">
        <v>365</v>
      </c>
      <c r="Q8" s="8">
        <f t="shared" si="4"/>
        <v>20.74513888888889</v>
      </c>
      <c r="R8" s="4">
        <v>822</v>
      </c>
      <c r="S8" s="3">
        <v>2651</v>
      </c>
      <c r="T8" s="8">
        <f t="shared" si="5"/>
        <v>11.268577895133912</v>
      </c>
      <c r="U8" s="6">
        <v>402</v>
      </c>
      <c r="V8" s="12">
        <f t="shared" si="6"/>
        <v>2.044776119402985</v>
      </c>
      <c r="W8" s="37">
        <f t="shared" si="0"/>
        <v>906</v>
      </c>
      <c r="X8" s="72">
        <f t="shared" si="7"/>
        <v>-487</v>
      </c>
      <c r="Y8" s="38">
        <f t="shared" si="8"/>
        <v>17</v>
      </c>
      <c r="Z8" s="72">
        <f t="shared" si="9"/>
        <v>-28</v>
      </c>
      <c r="AA8" s="38">
        <f t="shared" si="10"/>
        <v>-290</v>
      </c>
      <c r="AB8" s="38">
        <f t="shared" si="11"/>
        <v>-30</v>
      </c>
      <c r="AC8" s="39">
        <f t="shared" si="12"/>
        <v>-21.333333333333314</v>
      </c>
    </row>
    <row r="9" spans="1:29" ht="28.5" customHeight="1">
      <c r="A9" s="3" t="s">
        <v>14</v>
      </c>
      <c r="B9" s="28">
        <v>151334</v>
      </c>
      <c r="C9" s="67">
        <v>18083</v>
      </c>
      <c r="D9" s="29">
        <v>7091</v>
      </c>
      <c r="E9" s="67">
        <v>921</v>
      </c>
      <c r="F9" s="30">
        <f t="shared" si="1"/>
        <v>21.341700747426316</v>
      </c>
      <c r="G9" s="29">
        <v>6347</v>
      </c>
      <c r="H9" s="29">
        <v>14065</v>
      </c>
      <c r="I9" s="30">
        <f t="shared" si="2"/>
        <v>10.759616068254532</v>
      </c>
      <c r="J9" s="29">
        <v>2462.6666666666665</v>
      </c>
      <c r="K9" s="49">
        <f t="shared" si="3"/>
        <v>2.577287493232269</v>
      </c>
      <c r="L9" s="53">
        <v>12622</v>
      </c>
      <c r="M9" s="4">
        <v>152767</v>
      </c>
      <c r="N9" s="67">
        <v>17745</v>
      </c>
      <c r="O9" s="4">
        <v>7129</v>
      </c>
      <c r="P9" s="67">
        <v>904</v>
      </c>
      <c r="Q9" s="8">
        <f t="shared" si="4"/>
        <v>21.428952167204375</v>
      </c>
      <c r="R9" s="4">
        <v>6575</v>
      </c>
      <c r="S9" s="3">
        <v>12738</v>
      </c>
      <c r="T9" s="8">
        <f t="shared" si="5"/>
        <v>11.993013031873135</v>
      </c>
      <c r="U9" s="6">
        <v>2493</v>
      </c>
      <c r="V9" s="12">
        <f t="shared" si="6"/>
        <v>2.637384677095868</v>
      </c>
      <c r="W9" s="37">
        <f t="shared" si="0"/>
        <v>1433</v>
      </c>
      <c r="X9" s="72">
        <f t="shared" si="7"/>
        <v>-338</v>
      </c>
      <c r="Y9" s="38">
        <f t="shared" si="8"/>
        <v>38</v>
      </c>
      <c r="Z9" s="72">
        <f t="shared" si="9"/>
        <v>-17</v>
      </c>
      <c r="AA9" s="38">
        <f t="shared" si="10"/>
        <v>-1327</v>
      </c>
      <c r="AB9" s="38">
        <f t="shared" si="11"/>
        <v>228</v>
      </c>
      <c r="AC9" s="39">
        <f t="shared" si="12"/>
        <v>30.333333333333485</v>
      </c>
    </row>
    <row r="10" spans="1:29" ht="28.5" customHeight="1">
      <c r="A10" s="3" t="s">
        <v>15</v>
      </c>
      <c r="B10" s="28">
        <v>36229</v>
      </c>
      <c r="C10" s="67">
        <v>9435</v>
      </c>
      <c r="D10" s="29">
        <v>1654</v>
      </c>
      <c r="E10" s="67">
        <v>439</v>
      </c>
      <c r="F10" s="30">
        <f t="shared" si="1"/>
        <v>21.903869407496977</v>
      </c>
      <c r="G10" s="29">
        <v>1218</v>
      </c>
      <c r="H10" s="29">
        <v>3455</v>
      </c>
      <c r="I10" s="30">
        <f t="shared" si="2"/>
        <v>10.485962373371924</v>
      </c>
      <c r="J10" s="29">
        <v>640.5</v>
      </c>
      <c r="K10" s="49">
        <f t="shared" si="3"/>
        <v>1.901639344262295</v>
      </c>
      <c r="L10" s="53">
        <v>2864</v>
      </c>
      <c r="M10" s="4">
        <v>36903</v>
      </c>
      <c r="N10" s="67">
        <v>7930</v>
      </c>
      <c r="O10" s="4">
        <v>1648</v>
      </c>
      <c r="P10" s="67">
        <v>373</v>
      </c>
      <c r="Q10" s="8">
        <f t="shared" si="4"/>
        <v>22.39259708737864</v>
      </c>
      <c r="R10" s="4">
        <v>1263</v>
      </c>
      <c r="S10" s="3">
        <v>3115</v>
      </c>
      <c r="T10" s="8">
        <f t="shared" si="5"/>
        <v>11.846869983948636</v>
      </c>
      <c r="U10" s="6">
        <v>654</v>
      </c>
      <c r="V10" s="12">
        <f t="shared" si="6"/>
        <v>1.9311926605504588</v>
      </c>
      <c r="W10" s="37">
        <f t="shared" si="0"/>
        <v>674</v>
      </c>
      <c r="X10" s="72">
        <f t="shared" si="7"/>
        <v>-1505</v>
      </c>
      <c r="Y10" s="38">
        <f t="shared" si="8"/>
        <v>-6</v>
      </c>
      <c r="Z10" s="72">
        <f t="shared" si="9"/>
        <v>-66</v>
      </c>
      <c r="AA10" s="38">
        <f t="shared" si="10"/>
        <v>-340</v>
      </c>
      <c r="AB10" s="38">
        <f t="shared" si="11"/>
        <v>45</v>
      </c>
      <c r="AC10" s="39">
        <f t="shared" si="12"/>
        <v>13.5</v>
      </c>
    </row>
    <row r="11" spans="1:29" ht="28.5" customHeight="1">
      <c r="A11" s="3" t="s">
        <v>16</v>
      </c>
      <c r="B11" s="28">
        <v>239952</v>
      </c>
      <c r="C11" s="67">
        <v>87713</v>
      </c>
      <c r="D11" s="29">
        <v>11105</v>
      </c>
      <c r="E11" s="67">
        <v>4060</v>
      </c>
      <c r="F11" s="30">
        <f t="shared" si="1"/>
        <v>21.60756416028816</v>
      </c>
      <c r="G11" s="29">
        <v>8663</v>
      </c>
      <c r="H11" s="29">
        <v>23890</v>
      </c>
      <c r="I11" s="30">
        <f t="shared" si="2"/>
        <v>10.044035161155294</v>
      </c>
      <c r="J11" s="29">
        <v>3696.9166666666665</v>
      </c>
      <c r="K11" s="49">
        <f t="shared" si="3"/>
        <v>2.343304104771995</v>
      </c>
      <c r="L11" s="53">
        <v>19528</v>
      </c>
      <c r="M11" s="4">
        <v>247351</v>
      </c>
      <c r="N11" s="67">
        <v>81910</v>
      </c>
      <c r="O11" s="4">
        <v>11282</v>
      </c>
      <c r="P11" s="67">
        <v>3738</v>
      </c>
      <c r="Q11" s="8">
        <f t="shared" si="4"/>
        <v>21.924392838149263</v>
      </c>
      <c r="R11" s="4">
        <v>9345</v>
      </c>
      <c r="S11" s="3">
        <v>21211</v>
      </c>
      <c r="T11" s="8">
        <f t="shared" si="5"/>
        <v>11.661449248031682</v>
      </c>
      <c r="U11" s="6">
        <v>3781</v>
      </c>
      <c r="V11" s="12">
        <f t="shared" si="6"/>
        <v>2.4715683681565723</v>
      </c>
      <c r="W11" s="37">
        <f t="shared" si="0"/>
        <v>7399</v>
      </c>
      <c r="X11" s="72">
        <f t="shared" si="7"/>
        <v>-5803</v>
      </c>
      <c r="Y11" s="38">
        <f t="shared" si="8"/>
        <v>177</v>
      </c>
      <c r="Z11" s="72">
        <f t="shared" si="9"/>
        <v>-322</v>
      </c>
      <c r="AA11" s="38">
        <f t="shared" si="10"/>
        <v>-2679</v>
      </c>
      <c r="AB11" s="38">
        <f t="shared" si="11"/>
        <v>682</v>
      </c>
      <c r="AC11" s="39">
        <f t="shared" si="12"/>
        <v>84.08333333333348</v>
      </c>
    </row>
    <row r="12" spans="1:29" ht="28.5" customHeight="1">
      <c r="A12" s="3" t="s">
        <v>17</v>
      </c>
      <c r="B12" s="28">
        <v>41850</v>
      </c>
      <c r="C12" s="67">
        <v>7250</v>
      </c>
      <c r="D12" s="29">
        <v>1934</v>
      </c>
      <c r="E12" s="67">
        <v>339</v>
      </c>
      <c r="F12" s="30">
        <f t="shared" si="1"/>
        <v>21.639089968976215</v>
      </c>
      <c r="G12" s="29">
        <v>1249</v>
      </c>
      <c r="H12" s="29">
        <v>3868</v>
      </c>
      <c r="I12" s="30">
        <f t="shared" si="2"/>
        <v>10.819544984488108</v>
      </c>
      <c r="J12" s="29">
        <v>597.5555555555555</v>
      </c>
      <c r="K12" s="49">
        <f t="shared" si="3"/>
        <v>2.0901822238750465</v>
      </c>
      <c r="L12" s="53">
        <v>3365</v>
      </c>
      <c r="M12" s="4">
        <v>42418</v>
      </c>
      <c r="N12" s="67">
        <v>5872</v>
      </c>
      <c r="O12" s="4">
        <v>1939</v>
      </c>
      <c r="P12" s="67">
        <v>275</v>
      </c>
      <c r="Q12" s="8">
        <f t="shared" si="4"/>
        <v>21.876224858174318</v>
      </c>
      <c r="R12" s="4">
        <v>1323</v>
      </c>
      <c r="S12" s="3">
        <v>3470</v>
      </c>
      <c r="T12" s="8">
        <f t="shared" si="5"/>
        <v>12.224207492795388</v>
      </c>
      <c r="U12" s="6">
        <v>602</v>
      </c>
      <c r="V12" s="12">
        <f t="shared" si="6"/>
        <v>2.197674418604651</v>
      </c>
      <c r="W12" s="37">
        <f t="shared" si="0"/>
        <v>568</v>
      </c>
      <c r="X12" s="72">
        <f t="shared" si="7"/>
        <v>-1378</v>
      </c>
      <c r="Y12" s="38">
        <f t="shared" si="8"/>
        <v>5</v>
      </c>
      <c r="Z12" s="72">
        <f t="shared" si="9"/>
        <v>-64</v>
      </c>
      <c r="AA12" s="38">
        <f t="shared" si="10"/>
        <v>-398</v>
      </c>
      <c r="AB12" s="38">
        <f t="shared" si="11"/>
        <v>74</v>
      </c>
      <c r="AC12" s="39">
        <f t="shared" si="12"/>
        <v>4.444444444444457</v>
      </c>
    </row>
    <row r="13" spans="1:29" ht="28.5" customHeight="1">
      <c r="A13" s="3" t="s">
        <v>18</v>
      </c>
      <c r="B13" s="28">
        <v>9151</v>
      </c>
      <c r="C13" s="67">
        <v>2264</v>
      </c>
      <c r="D13" s="29">
        <v>480</v>
      </c>
      <c r="E13" s="67">
        <v>136</v>
      </c>
      <c r="F13" s="30">
        <f t="shared" si="1"/>
        <v>19.064583333333335</v>
      </c>
      <c r="G13" s="29">
        <v>243</v>
      </c>
      <c r="H13" s="29">
        <v>991</v>
      </c>
      <c r="I13" s="30">
        <f t="shared" si="2"/>
        <v>9.234106962663976</v>
      </c>
      <c r="J13" s="29">
        <v>126.44444444444444</v>
      </c>
      <c r="K13" s="49">
        <f t="shared" si="3"/>
        <v>1.921792618629174</v>
      </c>
      <c r="L13" s="53">
        <v>843</v>
      </c>
      <c r="M13" s="4">
        <v>9142</v>
      </c>
      <c r="N13" s="67">
        <v>1783</v>
      </c>
      <c r="O13" s="4">
        <v>458</v>
      </c>
      <c r="P13" s="67">
        <v>99</v>
      </c>
      <c r="Q13" s="8">
        <f t="shared" si="4"/>
        <v>19.96069868995633</v>
      </c>
      <c r="R13" s="4">
        <v>258</v>
      </c>
      <c r="S13" s="3">
        <v>853</v>
      </c>
      <c r="T13" s="8">
        <f t="shared" si="5"/>
        <v>10.71746776084408</v>
      </c>
      <c r="U13" s="6">
        <v>129</v>
      </c>
      <c r="V13" s="12">
        <f t="shared" si="6"/>
        <v>2</v>
      </c>
      <c r="W13" s="37">
        <f t="shared" si="0"/>
        <v>-9</v>
      </c>
      <c r="X13" s="72">
        <f t="shared" si="7"/>
        <v>-481</v>
      </c>
      <c r="Y13" s="38">
        <f t="shared" si="8"/>
        <v>-22</v>
      </c>
      <c r="Z13" s="72">
        <f t="shared" si="9"/>
        <v>-37</v>
      </c>
      <c r="AA13" s="38">
        <f t="shared" si="10"/>
        <v>-138</v>
      </c>
      <c r="AB13" s="38">
        <f t="shared" si="11"/>
        <v>15</v>
      </c>
      <c r="AC13" s="39">
        <f t="shared" si="12"/>
        <v>2.555555555555557</v>
      </c>
    </row>
    <row r="14" spans="1:29" ht="28.5" customHeight="1">
      <c r="A14" s="3" t="s">
        <v>19</v>
      </c>
      <c r="B14" s="28">
        <v>108639</v>
      </c>
      <c r="C14" s="67">
        <v>37171</v>
      </c>
      <c r="D14" s="29">
        <v>5077</v>
      </c>
      <c r="E14" s="67">
        <v>1778</v>
      </c>
      <c r="F14" s="30">
        <f t="shared" si="1"/>
        <v>21.398266692928896</v>
      </c>
      <c r="G14" s="29">
        <v>3698</v>
      </c>
      <c r="H14" s="29">
        <v>10869</v>
      </c>
      <c r="I14" s="30">
        <f t="shared" si="2"/>
        <v>9.995307756003312</v>
      </c>
      <c r="J14" s="29">
        <v>1781.5</v>
      </c>
      <c r="K14" s="49">
        <f t="shared" si="3"/>
        <v>2.0757788380578166</v>
      </c>
      <c r="L14" s="53">
        <v>9167</v>
      </c>
      <c r="M14" s="4">
        <v>110655</v>
      </c>
      <c r="N14" s="67">
        <v>34491</v>
      </c>
      <c r="O14" s="4">
        <v>5134</v>
      </c>
      <c r="P14" s="67">
        <v>1652</v>
      </c>
      <c r="Q14" s="8">
        <f t="shared" si="4"/>
        <v>21.55336969224776</v>
      </c>
      <c r="R14" s="4">
        <v>3926</v>
      </c>
      <c r="S14" s="3">
        <v>9732</v>
      </c>
      <c r="T14" s="8">
        <f t="shared" si="5"/>
        <v>11.370221948212084</v>
      </c>
      <c r="U14" s="6">
        <v>1801</v>
      </c>
      <c r="V14" s="12">
        <f t="shared" si="6"/>
        <v>2.1799000555247083</v>
      </c>
      <c r="W14" s="37">
        <f t="shared" si="0"/>
        <v>2016</v>
      </c>
      <c r="X14" s="72">
        <f t="shared" si="7"/>
        <v>-2680</v>
      </c>
      <c r="Y14" s="38">
        <f t="shared" si="8"/>
        <v>57</v>
      </c>
      <c r="Z14" s="72">
        <f t="shared" si="9"/>
        <v>-126</v>
      </c>
      <c r="AA14" s="38">
        <f t="shared" si="10"/>
        <v>-1137</v>
      </c>
      <c r="AB14" s="38">
        <f t="shared" si="11"/>
        <v>228</v>
      </c>
      <c r="AC14" s="39">
        <f t="shared" si="12"/>
        <v>19.5</v>
      </c>
    </row>
    <row r="15" spans="1:29" ht="28.5" customHeight="1">
      <c r="A15" s="3" t="s">
        <v>20</v>
      </c>
      <c r="B15" s="28">
        <v>135445</v>
      </c>
      <c r="C15" s="67">
        <v>19739</v>
      </c>
      <c r="D15" s="29">
        <v>6059</v>
      </c>
      <c r="E15" s="67">
        <v>953</v>
      </c>
      <c r="F15" s="30">
        <f t="shared" si="1"/>
        <v>22.35434890245915</v>
      </c>
      <c r="G15" s="29">
        <v>3498</v>
      </c>
      <c r="H15" s="29">
        <v>12248</v>
      </c>
      <c r="I15" s="30">
        <f t="shared" si="2"/>
        <v>11.058540169823644</v>
      </c>
      <c r="J15" s="29">
        <v>1916.9166666666667</v>
      </c>
      <c r="K15" s="49">
        <f t="shared" si="3"/>
        <v>1.8248054601573707</v>
      </c>
      <c r="L15" s="53">
        <v>10846</v>
      </c>
      <c r="M15" s="4">
        <v>135090</v>
      </c>
      <c r="N15" s="67">
        <v>18424</v>
      </c>
      <c r="O15" s="4">
        <v>5946</v>
      </c>
      <c r="P15" s="67">
        <v>879</v>
      </c>
      <c r="Q15" s="8">
        <f t="shared" si="4"/>
        <v>22.719475277497477</v>
      </c>
      <c r="R15" s="4">
        <v>3504</v>
      </c>
      <c r="S15" s="3">
        <v>10858</v>
      </c>
      <c r="T15" s="8">
        <f t="shared" si="5"/>
        <v>12.441517774912507</v>
      </c>
      <c r="U15" s="6">
        <v>1916</v>
      </c>
      <c r="V15" s="12">
        <f t="shared" si="6"/>
        <v>1.8288100208768268</v>
      </c>
      <c r="W15" s="37">
        <f t="shared" si="0"/>
        <v>-355</v>
      </c>
      <c r="X15" s="72">
        <f t="shared" si="7"/>
        <v>-1315</v>
      </c>
      <c r="Y15" s="38">
        <f t="shared" si="8"/>
        <v>-113</v>
      </c>
      <c r="Z15" s="72">
        <f t="shared" si="9"/>
        <v>-74</v>
      </c>
      <c r="AA15" s="38">
        <f t="shared" si="10"/>
        <v>-1390</v>
      </c>
      <c r="AB15" s="38">
        <f t="shared" si="11"/>
        <v>6</v>
      </c>
      <c r="AC15" s="39">
        <f t="shared" si="12"/>
        <v>-0.9166666666667425</v>
      </c>
    </row>
    <row r="16" spans="1:29" ht="28.5" customHeight="1">
      <c r="A16" s="3" t="s">
        <v>21</v>
      </c>
      <c r="B16" s="28">
        <v>45997</v>
      </c>
      <c r="C16" s="67">
        <v>16302</v>
      </c>
      <c r="D16" s="29">
        <v>2379</v>
      </c>
      <c r="E16" s="67">
        <v>920</v>
      </c>
      <c r="F16" s="30">
        <f t="shared" si="1"/>
        <v>19.334594367381253</v>
      </c>
      <c r="G16" s="29">
        <v>1333</v>
      </c>
      <c r="H16" s="29">
        <v>5175</v>
      </c>
      <c r="I16" s="30">
        <f t="shared" si="2"/>
        <v>8.888309178743961</v>
      </c>
      <c r="J16" s="29">
        <v>730.0555555555555</v>
      </c>
      <c r="K16" s="49">
        <f t="shared" si="3"/>
        <v>1.8258884407579332</v>
      </c>
      <c r="L16" s="53">
        <v>4348</v>
      </c>
      <c r="M16" s="4">
        <v>45301</v>
      </c>
      <c r="N16" s="67">
        <v>16575</v>
      </c>
      <c r="O16" s="4">
        <v>2315</v>
      </c>
      <c r="P16" s="67">
        <v>921</v>
      </c>
      <c r="Q16" s="8">
        <f t="shared" si="4"/>
        <v>19.568466522678186</v>
      </c>
      <c r="R16" s="4">
        <v>1284</v>
      </c>
      <c r="S16" s="3">
        <v>4522</v>
      </c>
      <c r="T16" s="8">
        <f t="shared" si="5"/>
        <v>10.017912428129147</v>
      </c>
      <c r="U16" s="6">
        <v>709</v>
      </c>
      <c r="V16" s="12">
        <f t="shared" si="6"/>
        <v>1.8110014104372356</v>
      </c>
      <c r="W16" s="37">
        <f t="shared" si="0"/>
        <v>-696</v>
      </c>
      <c r="X16" s="72">
        <f t="shared" si="7"/>
        <v>273</v>
      </c>
      <c r="Y16" s="38">
        <f t="shared" si="8"/>
        <v>-64</v>
      </c>
      <c r="Z16" s="72">
        <f t="shared" si="9"/>
        <v>1</v>
      </c>
      <c r="AA16" s="38">
        <f t="shared" si="10"/>
        <v>-653</v>
      </c>
      <c r="AB16" s="38">
        <f t="shared" si="11"/>
        <v>-49</v>
      </c>
      <c r="AC16" s="39">
        <f t="shared" si="12"/>
        <v>-21.055555555555543</v>
      </c>
    </row>
    <row r="17" spans="1:29" ht="28.5" customHeight="1">
      <c r="A17" s="3" t="s">
        <v>22</v>
      </c>
      <c r="B17" s="28">
        <v>176435</v>
      </c>
      <c r="C17" s="67">
        <v>45169</v>
      </c>
      <c r="D17" s="29">
        <v>8428</v>
      </c>
      <c r="E17" s="67">
        <v>2310</v>
      </c>
      <c r="F17" s="30">
        <f t="shared" si="1"/>
        <v>20.9343853820598</v>
      </c>
      <c r="G17" s="29">
        <v>6293</v>
      </c>
      <c r="H17" s="29">
        <v>18181</v>
      </c>
      <c r="I17" s="30">
        <f t="shared" si="2"/>
        <v>9.704361696276333</v>
      </c>
      <c r="J17" s="29">
        <v>3560.4166666666665</v>
      </c>
      <c r="K17" s="49">
        <f t="shared" si="3"/>
        <v>1.7674897600936221</v>
      </c>
      <c r="L17" s="53">
        <v>15474</v>
      </c>
      <c r="M17" s="4">
        <v>175814</v>
      </c>
      <c r="N17" s="67">
        <v>43047</v>
      </c>
      <c r="O17" s="4">
        <v>8233</v>
      </c>
      <c r="P17" s="67">
        <v>2131</v>
      </c>
      <c r="Q17" s="8">
        <f t="shared" si="4"/>
        <v>21.354791691971336</v>
      </c>
      <c r="R17" s="4">
        <v>6212</v>
      </c>
      <c r="S17" s="3">
        <v>15893</v>
      </c>
      <c r="T17" s="8">
        <f t="shared" si="5"/>
        <v>11.062354495689926</v>
      </c>
      <c r="U17" s="6">
        <v>3338</v>
      </c>
      <c r="V17" s="12">
        <f t="shared" si="6"/>
        <v>1.8609946075494308</v>
      </c>
      <c r="W17" s="37">
        <f t="shared" si="0"/>
        <v>-621</v>
      </c>
      <c r="X17" s="72">
        <f t="shared" si="7"/>
        <v>-2122</v>
      </c>
      <c r="Y17" s="38">
        <f t="shared" si="8"/>
        <v>-195</v>
      </c>
      <c r="Z17" s="72">
        <f t="shared" si="9"/>
        <v>-179</v>
      </c>
      <c r="AA17" s="38">
        <f t="shared" si="10"/>
        <v>-2288</v>
      </c>
      <c r="AB17" s="38">
        <f t="shared" si="11"/>
        <v>-81</v>
      </c>
      <c r="AC17" s="39">
        <f t="shared" si="12"/>
        <v>-222.41666666666652</v>
      </c>
    </row>
    <row r="18" spans="1:29" ht="28.5" customHeight="1">
      <c r="A18" s="3" t="s">
        <v>23</v>
      </c>
      <c r="B18" s="28">
        <v>90209</v>
      </c>
      <c r="C18" s="67">
        <v>17994</v>
      </c>
      <c r="D18" s="29">
        <v>4096</v>
      </c>
      <c r="E18" s="67">
        <v>878</v>
      </c>
      <c r="F18" s="30">
        <f t="shared" si="1"/>
        <v>22.023681640625</v>
      </c>
      <c r="G18" s="29">
        <v>2439</v>
      </c>
      <c r="H18" s="29">
        <v>8350</v>
      </c>
      <c r="I18" s="30">
        <f t="shared" si="2"/>
        <v>10.803473053892215</v>
      </c>
      <c r="J18" s="29">
        <v>1279.0555555555557</v>
      </c>
      <c r="K18" s="49">
        <f t="shared" si="3"/>
        <v>1.9068757329626893</v>
      </c>
      <c r="L18" s="53">
        <v>7326</v>
      </c>
      <c r="M18" s="4">
        <v>92446</v>
      </c>
      <c r="N18" s="67">
        <v>17113</v>
      </c>
      <c r="O18" s="4">
        <v>4159</v>
      </c>
      <c r="P18" s="67">
        <v>831</v>
      </c>
      <c r="Q18" s="8">
        <f t="shared" si="4"/>
        <v>22.227939408511663</v>
      </c>
      <c r="R18" s="4">
        <v>2529</v>
      </c>
      <c r="S18" s="3">
        <v>7524</v>
      </c>
      <c r="T18" s="8">
        <f t="shared" si="5"/>
        <v>12.286815523657628</v>
      </c>
      <c r="U18" s="6">
        <v>1281</v>
      </c>
      <c r="V18" s="12">
        <f t="shared" si="6"/>
        <v>1.9742388758782201</v>
      </c>
      <c r="W18" s="37">
        <f t="shared" si="0"/>
        <v>2237</v>
      </c>
      <c r="X18" s="72">
        <f t="shared" si="7"/>
        <v>-881</v>
      </c>
      <c r="Y18" s="38">
        <f t="shared" si="8"/>
        <v>63</v>
      </c>
      <c r="Z18" s="72">
        <f t="shared" si="9"/>
        <v>-47</v>
      </c>
      <c r="AA18" s="38">
        <f t="shared" si="10"/>
        <v>-826</v>
      </c>
      <c r="AB18" s="38">
        <f t="shared" si="11"/>
        <v>90</v>
      </c>
      <c r="AC18" s="39">
        <f t="shared" si="12"/>
        <v>1.9444444444443434</v>
      </c>
    </row>
    <row r="19" spans="1:29" ht="28.5" customHeight="1">
      <c r="A19" s="3" t="s">
        <v>24</v>
      </c>
      <c r="B19" s="28">
        <v>22555</v>
      </c>
      <c r="C19" s="67">
        <v>6822</v>
      </c>
      <c r="D19" s="29">
        <v>1066</v>
      </c>
      <c r="E19" s="67">
        <v>344</v>
      </c>
      <c r="F19" s="30">
        <f t="shared" si="1"/>
        <v>21.158536585365855</v>
      </c>
      <c r="G19" s="29">
        <v>604</v>
      </c>
      <c r="H19" s="29">
        <v>2258</v>
      </c>
      <c r="I19" s="30">
        <f t="shared" si="2"/>
        <v>9.988928255093002</v>
      </c>
      <c r="J19" s="29">
        <v>272</v>
      </c>
      <c r="K19" s="49">
        <f t="shared" si="3"/>
        <v>2.2205882352941178</v>
      </c>
      <c r="L19" s="53">
        <v>1855</v>
      </c>
      <c r="M19" s="4">
        <v>23052</v>
      </c>
      <c r="N19" s="67">
        <v>6431</v>
      </c>
      <c r="O19" s="4">
        <v>1064</v>
      </c>
      <c r="P19" s="67">
        <v>320</v>
      </c>
      <c r="Q19" s="8">
        <f t="shared" si="4"/>
        <v>21.665413533834588</v>
      </c>
      <c r="R19" s="4">
        <v>598</v>
      </c>
      <c r="S19" s="3">
        <v>1996</v>
      </c>
      <c r="T19" s="8">
        <f t="shared" si="5"/>
        <v>11.549098196392785</v>
      </c>
      <c r="U19" s="6">
        <v>278</v>
      </c>
      <c r="V19" s="12">
        <f t="shared" si="6"/>
        <v>2.1510791366906474</v>
      </c>
      <c r="W19" s="37">
        <f t="shared" si="0"/>
        <v>497</v>
      </c>
      <c r="X19" s="72">
        <f t="shared" si="7"/>
        <v>-391</v>
      </c>
      <c r="Y19" s="38">
        <f t="shared" si="8"/>
        <v>-2</v>
      </c>
      <c r="Z19" s="72">
        <f t="shared" si="9"/>
        <v>-24</v>
      </c>
      <c r="AA19" s="38">
        <f t="shared" si="10"/>
        <v>-262</v>
      </c>
      <c r="AB19" s="38">
        <f t="shared" si="11"/>
        <v>-6</v>
      </c>
      <c r="AC19" s="39">
        <f t="shared" si="12"/>
        <v>6</v>
      </c>
    </row>
    <row r="20" spans="1:29" ht="28.5" customHeight="1">
      <c r="A20" s="3" t="s">
        <v>25</v>
      </c>
      <c r="B20" s="28">
        <v>130656</v>
      </c>
      <c r="C20" s="67">
        <v>29165</v>
      </c>
      <c r="D20" s="29">
        <v>6023</v>
      </c>
      <c r="E20" s="67">
        <v>1375</v>
      </c>
      <c r="F20" s="30">
        <f t="shared" si="1"/>
        <v>21.692844097625766</v>
      </c>
      <c r="G20" s="29">
        <v>4185</v>
      </c>
      <c r="H20" s="29">
        <v>12440</v>
      </c>
      <c r="I20" s="30">
        <f t="shared" si="2"/>
        <v>10.50289389067524</v>
      </c>
      <c r="J20" s="29">
        <v>1921.111111111111</v>
      </c>
      <c r="K20" s="49">
        <f t="shared" si="3"/>
        <v>2.1784268363215733</v>
      </c>
      <c r="L20" s="53">
        <v>10841</v>
      </c>
      <c r="M20" s="7">
        <v>134046</v>
      </c>
      <c r="N20" s="67">
        <v>25027</v>
      </c>
      <c r="O20" s="7">
        <v>6158</v>
      </c>
      <c r="P20" s="67">
        <v>1182</v>
      </c>
      <c r="Q20" s="8">
        <f t="shared" si="4"/>
        <v>21.76778174732056</v>
      </c>
      <c r="R20" s="7">
        <v>4409</v>
      </c>
      <c r="S20" s="5">
        <v>11263</v>
      </c>
      <c r="T20" s="8">
        <f t="shared" si="5"/>
        <v>11.901447216549764</v>
      </c>
      <c r="U20" s="5">
        <v>1957</v>
      </c>
      <c r="V20" s="12">
        <f t="shared" si="6"/>
        <v>2.252938170669392</v>
      </c>
      <c r="W20" s="37">
        <f t="shared" si="0"/>
        <v>3390</v>
      </c>
      <c r="X20" s="72">
        <f t="shared" si="7"/>
        <v>-4138</v>
      </c>
      <c r="Y20" s="38">
        <f t="shared" si="8"/>
        <v>135</v>
      </c>
      <c r="Z20" s="72">
        <f t="shared" si="9"/>
        <v>-193</v>
      </c>
      <c r="AA20" s="38">
        <f t="shared" si="10"/>
        <v>-1177</v>
      </c>
      <c r="AB20" s="38">
        <f t="shared" si="11"/>
        <v>224</v>
      </c>
      <c r="AC20" s="39">
        <f t="shared" si="12"/>
        <v>35.888888888888914</v>
      </c>
    </row>
    <row r="21" spans="1:29" ht="33" customHeight="1" thickBot="1">
      <c r="A21" s="5" t="s">
        <v>26</v>
      </c>
      <c r="B21" s="31">
        <f>SUM(B3:B20)</f>
        <v>1651680</v>
      </c>
      <c r="C21" s="68">
        <f>SUM(C3:C20)</f>
        <v>394653</v>
      </c>
      <c r="D21" s="32">
        <f>SUM(D3:D20)</f>
        <v>77645</v>
      </c>
      <c r="E21" s="68">
        <f>SUM(E3:E20)</f>
        <v>19602</v>
      </c>
      <c r="F21" s="33">
        <f t="shared" si="1"/>
        <v>21.27220039925301</v>
      </c>
      <c r="G21" s="32">
        <f>SUM(G3:G20)</f>
        <v>54269</v>
      </c>
      <c r="H21" s="32">
        <f>SUM(H3:H20)</f>
        <v>161862</v>
      </c>
      <c r="I21" s="33">
        <f t="shared" si="2"/>
        <v>10.204248063164918</v>
      </c>
      <c r="J21" s="32">
        <f>SUM(J3:J20)</f>
        <v>26776.333333333332</v>
      </c>
      <c r="K21" s="50">
        <f t="shared" si="3"/>
        <v>2.026752480424255</v>
      </c>
      <c r="L21" s="54">
        <f>SUM(L3:L20)</f>
        <v>139239</v>
      </c>
      <c r="M21" s="16">
        <v>1670117</v>
      </c>
      <c r="N21" s="68">
        <v>364812</v>
      </c>
      <c r="O21" s="16">
        <v>77425</v>
      </c>
      <c r="P21" s="68">
        <v>17927</v>
      </c>
      <c r="Q21" s="15">
        <f t="shared" si="4"/>
        <v>21.57077171456248</v>
      </c>
      <c r="R21" s="16">
        <v>55670</v>
      </c>
      <c r="S21" s="16">
        <v>143784</v>
      </c>
      <c r="T21" s="15">
        <f t="shared" si="5"/>
        <v>11.615457909085851</v>
      </c>
      <c r="U21" s="16">
        <v>26622</v>
      </c>
      <c r="V21" s="17">
        <f>R21/U21</f>
        <v>2.0911276387949815</v>
      </c>
      <c r="W21" s="40">
        <f t="shared" si="0"/>
        <v>18437</v>
      </c>
      <c r="X21" s="82">
        <f t="shared" si="7"/>
        <v>-29841</v>
      </c>
      <c r="Y21" s="41">
        <f t="shared" si="8"/>
        <v>-220</v>
      </c>
      <c r="Z21" s="82">
        <f t="shared" si="9"/>
        <v>-1675</v>
      </c>
      <c r="AA21" s="41">
        <f t="shared" si="10"/>
        <v>-18078</v>
      </c>
      <c r="AB21" s="41">
        <f t="shared" si="11"/>
        <v>1401</v>
      </c>
      <c r="AC21" s="42">
        <f t="shared" si="12"/>
        <v>-154.33333333333212</v>
      </c>
    </row>
  </sheetData>
  <mergeCells count="3">
    <mergeCell ref="B1:K1"/>
    <mergeCell ref="W1:AC1"/>
    <mergeCell ref="L1:V1"/>
  </mergeCells>
  <printOptions horizontalCentered="1"/>
  <pageMargins left="0.22" right="0.16" top="0.65" bottom="0.7" header="0.28" footer="0.28"/>
  <pageSetup fitToHeight="1" fitToWidth="1" horizontalDpi="600" verticalDpi="600" orientation="landscape" paperSize="9" scale="59" r:id="rId1"/>
  <headerFooter alignWithMargins="0">
    <oddHeader>&amp;L&amp;F&amp;R&amp;A</oddHeader>
    <oddFooter>&amp;L(*) DATI COMUNICATI AL SIDI ENTRO IL 27 OTTOBRE 2009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workbookViewId="0" topLeftCell="B1">
      <selection activeCell="H2" sqref="H2"/>
    </sheetView>
  </sheetViews>
  <sheetFormatPr defaultColWidth="9.00390625" defaultRowHeight="12.75"/>
  <cols>
    <col min="1" max="1" width="14.75390625" style="0" bestFit="1" customWidth="1"/>
    <col min="3" max="3" width="7.25390625" style="0" bestFit="1" customWidth="1"/>
    <col min="4" max="4" width="6.75390625" style="0" bestFit="1" customWidth="1"/>
    <col min="5" max="5" width="6.875" style="0" bestFit="1" customWidth="1"/>
    <col min="6" max="6" width="7.50390625" style="0" bestFit="1" customWidth="1"/>
    <col min="7" max="7" width="6.75390625" style="0" bestFit="1" customWidth="1"/>
    <col min="8" max="8" width="9.625" style="0" bestFit="1" customWidth="1"/>
    <col min="9" max="9" width="8.25390625" style="0" bestFit="1" customWidth="1"/>
    <col min="10" max="10" width="8.875" style="0" customWidth="1"/>
    <col min="12" max="12" width="7.25390625" style="0" bestFit="1" customWidth="1"/>
    <col min="13" max="13" width="6.125" style="0" bestFit="1" customWidth="1"/>
    <col min="14" max="14" width="6.25390625" style="0" bestFit="1" customWidth="1"/>
    <col min="15" max="15" width="10.00390625" style="0" customWidth="1"/>
    <col min="16" max="16" width="6.75390625" style="0" customWidth="1"/>
    <col min="17" max="17" width="9.75390625" style="0" customWidth="1"/>
    <col min="18" max="18" width="8.125" style="0" customWidth="1"/>
  </cols>
  <sheetData>
    <row r="1" spans="2:23" ht="22.5" customHeight="1" thickBot="1">
      <c r="B1" s="73" t="s">
        <v>33</v>
      </c>
      <c r="C1" s="74"/>
      <c r="D1" s="74"/>
      <c r="E1" s="74"/>
      <c r="F1" s="74"/>
      <c r="G1" s="74"/>
      <c r="H1" s="74"/>
      <c r="I1" s="75"/>
      <c r="J1" s="76" t="s">
        <v>34</v>
      </c>
      <c r="K1" s="77"/>
      <c r="L1" s="77"/>
      <c r="M1" s="77"/>
      <c r="N1" s="77"/>
      <c r="O1" s="77"/>
      <c r="P1" s="77"/>
      <c r="Q1" s="77"/>
      <c r="R1" s="81"/>
      <c r="S1" s="78" t="s">
        <v>36</v>
      </c>
      <c r="T1" s="79"/>
      <c r="U1" s="79"/>
      <c r="V1" s="79"/>
      <c r="W1" s="80"/>
    </row>
    <row r="2" spans="1:23" ht="84" customHeight="1">
      <c r="A2" s="1" t="s">
        <v>0</v>
      </c>
      <c r="B2" s="47" t="s">
        <v>42</v>
      </c>
      <c r="C2" s="18" t="s">
        <v>43</v>
      </c>
      <c r="D2" s="18" t="s">
        <v>30</v>
      </c>
      <c r="E2" s="18" t="s">
        <v>44</v>
      </c>
      <c r="F2" s="18" t="s">
        <v>45</v>
      </c>
      <c r="G2" s="18" t="s">
        <v>31</v>
      </c>
      <c r="H2" s="18" t="s">
        <v>27</v>
      </c>
      <c r="I2" s="48" t="s">
        <v>32</v>
      </c>
      <c r="J2" s="52" t="s">
        <v>35</v>
      </c>
      <c r="K2" s="56" t="s">
        <v>1</v>
      </c>
      <c r="L2" s="57" t="s">
        <v>2</v>
      </c>
      <c r="M2" s="57" t="s">
        <v>30</v>
      </c>
      <c r="N2" s="57" t="s">
        <v>7</v>
      </c>
      <c r="O2" s="57" t="s">
        <v>28</v>
      </c>
      <c r="P2" s="57" t="s">
        <v>31</v>
      </c>
      <c r="Q2" s="57" t="s">
        <v>27</v>
      </c>
      <c r="R2" s="58" t="s">
        <v>32</v>
      </c>
      <c r="S2" s="43" t="s">
        <v>37</v>
      </c>
      <c r="T2" s="44" t="s">
        <v>47</v>
      </c>
      <c r="U2" s="44" t="s">
        <v>49</v>
      </c>
      <c r="V2" s="44" t="s">
        <v>48</v>
      </c>
      <c r="W2" s="45" t="s">
        <v>41</v>
      </c>
    </row>
    <row r="3" spans="1:23" ht="30" customHeight="1">
      <c r="A3" s="3" t="s">
        <v>8</v>
      </c>
      <c r="B3" s="28">
        <v>61978</v>
      </c>
      <c r="C3" s="29">
        <v>2843</v>
      </c>
      <c r="D3" s="30">
        <f>B3/C3</f>
        <v>21.800211044671123</v>
      </c>
      <c r="E3" s="29">
        <v>1516</v>
      </c>
      <c r="F3" s="29">
        <v>5513.5</v>
      </c>
      <c r="G3" s="30">
        <f>B3/F3</f>
        <v>11.241135394939693</v>
      </c>
      <c r="H3" s="29">
        <v>528.3333333333334</v>
      </c>
      <c r="I3" s="49">
        <f>E3/H3</f>
        <v>2.8694006309148263</v>
      </c>
      <c r="J3" s="53">
        <v>5025</v>
      </c>
      <c r="K3" s="11">
        <v>60624</v>
      </c>
      <c r="L3" s="4">
        <v>2771</v>
      </c>
      <c r="M3" s="8">
        <f>K3/L3</f>
        <v>21.87802237459401</v>
      </c>
      <c r="N3" s="4">
        <v>1543</v>
      </c>
      <c r="O3" s="3">
        <v>5377</v>
      </c>
      <c r="P3" s="8">
        <f>K3/O3</f>
        <v>11.274688488004463</v>
      </c>
      <c r="Q3" s="5">
        <v>608</v>
      </c>
      <c r="R3" s="12">
        <f>N3/Q3</f>
        <v>2.5378289473684212</v>
      </c>
      <c r="S3" s="37">
        <f>K3-B3</f>
        <v>-1354</v>
      </c>
      <c r="T3" s="38">
        <f>L3-C3</f>
        <v>-72</v>
      </c>
      <c r="U3" s="38">
        <f>O3-F3</f>
        <v>-136.5</v>
      </c>
      <c r="V3" s="38">
        <f>N3-E3</f>
        <v>27</v>
      </c>
      <c r="W3" s="39">
        <f>Q3-H3</f>
        <v>79.66666666666663</v>
      </c>
    </row>
    <row r="4" spans="1:23" ht="30" customHeight="1">
      <c r="A4" s="3" t="s">
        <v>9</v>
      </c>
      <c r="B4" s="28">
        <v>34300</v>
      </c>
      <c r="C4" s="29">
        <v>1645</v>
      </c>
      <c r="D4" s="30">
        <f aca="true" t="shared" si="0" ref="D4:D21">B4/C4</f>
        <v>20.851063829787233</v>
      </c>
      <c r="E4" s="29">
        <v>526</v>
      </c>
      <c r="F4" s="29">
        <v>3233.9444444444443</v>
      </c>
      <c r="G4" s="30">
        <f aca="true" t="shared" si="1" ref="G4:G21">B4/F4</f>
        <v>10.606242806342443</v>
      </c>
      <c r="H4" s="29">
        <v>300</v>
      </c>
      <c r="I4" s="49">
        <f aca="true" t="shared" si="2" ref="I4:I21">E4/H4</f>
        <v>1.7533333333333334</v>
      </c>
      <c r="J4" s="53">
        <v>2723</v>
      </c>
      <c r="K4" s="11">
        <v>32780</v>
      </c>
      <c r="L4" s="4">
        <v>1563</v>
      </c>
      <c r="M4" s="8">
        <f aca="true" t="shared" si="3" ref="M4:M21">K4/L4</f>
        <v>20.972488803582852</v>
      </c>
      <c r="N4" s="4">
        <v>536</v>
      </c>
      <c r="O4" s="3">
        <v>3040</v>
      </c>
      <c r="P4" s="8">
        <f aca="true" t="shared" si="4" ref="P4:P21">K4/O4</f>
        <v>10.782894736842104</v>
      </c>
      <c r="Q4" s="5">
        <v>282</v>
      </c>
      <c r="R4" s="12">
        <f aca="true" t="shared" si="5" ref="R4:R21">N4/Q4</f>
        <v>1.900709219858156</v>
      </c>
      <c r="S4" s="37">
        <f aca="true" t="shared" si="6" ref="S4:T21">K4-B4</f>
        <v>-1520</v>
      </c>
      <c r="T4" s="38">
        <f t="shared" si="6"/>
        <v>-82</v>
      </c>
      <c r="U4" s="38">
        <f aca="true" t="shared" si="7" ref="U4:U21">O4-F4</f>
        <v>-193.94444444444434</v>
      </c>
      <c r="V4" s="38">
        <f aca="true" t="shared" si="8" ref="V4:V21">N4-E4</f>
        <v>10</v>
      </c>
      <c r="W4" s="39">
        <f aca="true" t="shared" si="9" ref="W4:W21">Q4-H4</f>
        <v>-18</v>
      </c>
    </row>
    <row r="5" spans="1:23" ht="30" customHeight="1">
      <c r="A5" s="3" t="s">
        <v>10</v>
      </c>
      <c r="B5" s="28">
        <v>113845</v>
      </c>
      <c r="C5" s="29">
        <v>5558</v>
      </c>
      <c r="D5" s="30">
        <f t="shared" si="0"/>
        <v>20.48308744152573</v>
      </c>
      <c r="E5" s="29">
        <v>1913</v>
      </c>
      <c r="F5" s="29">
        <v>11043.055555555555</v>
      </c>
      <c r="G5" s="30">
        <f t="shared" si="1"/>
        <v>10.309193812099108</v>
      </c>
      <c r="H5" s="29">
        <v>1118.8055555555557</v>
      </c>
      <c r="I5" s="49">
        <f t="shared" si="2"/>
        <v>1.7098592248677904</v>
      </c>
      <c r="J5" s="53">
        <v>9480</v>
      </c>
      <c r="K5" s="11">
        <v>111336</v>
      </c>
      <c r="L5" s="4">
        <v>5317</v>
      </c>
      <c r="M5" s="8">
        <f t="shared" si="3"/>
        <v>20.93962760955426</v>
      </c>
      <c r="N5" s="4">
        <v>1975</v>
      </c>
      <c r="O5" s="3">
        <v>10278</v>
      </c>
      <c r="P5" s="8">
        <f t="shared" si="4"/>
        <v>10.832457676590776</v>
      </c>
      <c r="Q5" s="5">
        <v>1070</v>
      </c>
      <c r="R5" s="12">
        <f t="shared" si="5"/>
        <v>1.8457943925233644</v>
      </c>
      <c r="S5" s="37">
        <f t="shared" si="6"/>
        <v>-2509</v>
      </c>
      <c r="T5" s="38">
        <f t="shared" si="6"/>
        <v>-241</v>
      </c>
      <c r="U5" s="38">
        <f t="shared" si="7"/>
        <v>-765.0555555555547</v>
      </c>
      <c r="V5" s="38">
        <f t="shared" si="8"/>
        <v>62</v>
      </c>
      <c r="W5" s="39">
        <f t="shared" si="9"/>
        <v>-48.80555555555566</v>
      </c>
    </row>
    <row r="6" spans="1:23" ht="30" customHeight="1">
      <c r="A6" s="3" t="s">
        <v>11</v>
      </c>
      <c r="B6" s="28">
        <v>327643</v>
      </c>
      <c r="C6" s="29">
        <v>14642</v>
      </c>
      <c r="D6" s="30">
        <f t="shared" si="0"/>
        <v>22.37692938123207</v>
      </c>
      <c r="E6" s="29">
        <v>5097</v>
      </c>
      <c r="F6" s="29">
        <v>28488.88888888889</v>
      </c>
      <c r="G6" s="30">
        <f t="shared" si="1"/>
        <v>11.500729329173167</v>
      </c>
      <c r="H6" s="29">
        <v>2748.4444444444443</v>
      </c>
      <c r="I6" s="49">
        <f t="shared" si="2"/>
        <v>1.8545035575679172</v>
      </c>
      <c r="J6" s="53">
        <v>25673</v>
      </c>
      <c r="K6" s="11">
        <v>323426</v>
      </c>
      <c r="L6" s="4">
        <v>14297</v>
      </c>
      <c r="M6" s="8">
        <f t="shared" si="3"/>
        <v>22.62194866055816</v>
      </c>
      <c r="N6" s="4">
        <v>5247</v>
      </c>
      <c r="O6" s="3">
        <v>27085</v>
      </c>
      <c r="P6" s="8">
        <f t="shared" si="4"/>
        <v>11.941148237031568</v>
      </c>
      <c r="Q6" s="5">
        <v>2815</v>
      </c>
      <c r="R6" s="12">
        <f t="shared" si="5"/>
        <v>1.8639431616341031</v>
      </c>
      <c r="S6" s="37">
        <f t="shared" si="6"/>
        <v>-4217</v>
      </c>
      <c r="T6" s="38">
        <f t="shared" si="6"/>
        <v>-345</v>
      </c>
      <c r="U6" s="38">
        <f t="shared" si="7"/>
        <v>-1403.8888888888905</v>
      </c>
      <c r="V6" s="38">
        <f t="shared" si="8"/>
        <v>150</v>
      </c>
      <c r="W6" s="39">
        <f t="shared" si="9"/>
        <v>66.55555555555566</v>
      </c>
    </row>
    <row r="7" spans="1:23" ht="30" customHeight="1">
      <c r="A7" s="3" t="s">
        <v>12</v>
      </c>
      <c r="B7" s="28">
        <v>160754</v>
      </c>
      <c r="C7" s="29">
        <v>7170</v>
      </c>
      <c r="D7" s="30">
        <f t="shared" si="0"/>
        <v>22.42036262203626</v>
      </c>
      <c r="E7" s="29">
        <v>3433</v>
      </c>
      <c r="F7" s="29">
        <v>14538.277777777777</v>
      </c>
      <c r="G7" s="30">
        <f t="shared" si="1"/>
        <v>11.05729319917918</v>
      </c>
      <c r="H7" s="29">
        <v>1570</v>
      </c>
      <c r="I7" s="49">
        <f t="shared" si="2"/>
        <v>2.186624203821656</v>
      </c>
      <c r="J7" s="53">
        <v>12886</v>
      </c>
      <c r="K7" s="11">
        <v>162335</v>
      </c>
      <c r="L7" s="4">
        <v>7128</v>
      </c>
      <c r="M7" s="8">
        <f t="shared" si="3"/>
        <v>22.774270482603814</v>
      </c>
      <c r="N7" s="4">
        <v>3445</v>
      </c>
      <c r="O7" s="3">
        <v>14171</v>
      </c>
      <c r="P7" s="8">
        <f t="shared" si="4"/>
        <v>11.455437160397995</v>
      </c>
      <c r="Q7" s="5">
        <v>1591</v>
      </c>
      <c r="R7" s="12">
        <f t="shared" si="5"/>
        <v>2.1653048397234445</v>
      </c>
      <c r="S7" s="37">
        <f t="shared" si="6"/>
        <v>1581</v>
      </c>
      <c r="T7" s="38">
        <f t="shared" si="6"/>
        <v>-42</v>
      </c>
      <c r="U7" s="38">
        <f t="shared" si="7"/>
        <v>-367.2777777777774</v>
      </c>
      <c r="V7" s="38">
        <f t="shared" si="8"/>
        <v>12</v>
      </c>
      <c r="W7" s="39">
        <f t="shared" si="9"/>
        <v>21</v>
      </c>
    </row>
    <row r="8" spans="1:23" ht="30" customHeight="1">
      <c r="A8" s="3" t="s">
        <v>13</v>
      </c>
      <c r="B8" s="28">
        <v>45180</v>
      </c>
      <c r="C8" s="29">
        <v>2244</v>
      </c>
      <c r="D8" s="30">
        <f t="shared" si="0"/>
        <v>20.13368983957219</v>
      </c>
      <c r="E8" s="29">
        <v>644</v>
      </c>
      <c r="F8" s="29">
        <v>4535.5</v>
      </c>
      <c r="G8" s="30">
        <f t="shared" si="1"/>
        <v>9.961415499944879</v>
      </c>
      <c r="H8" s="29">
        <v>340.1388888888889</v>
      </c>
      <c r="I8" s="49">
        <f t="shared" si="2"/>
        <v>1.893344222131482</v>
      </c>
      <c r="J8" s="53">
        <v>3994</v>
      </c>
      <c r="K8" s="11">
        <v>45231</v>
      </c>
      <c r="L8" s="4">
        <v>2230</v>
      </c>
      <c r="M8" s="8">
        <f t="shared" si="3"/>
        <v>20.282959641255605</v>
      </c>
      <c r="N8" s="4">
        <v>665</v>
      </c>
      <c r="O8" s="3">
        <v>4386</v>
      </c>
      <c r="P8" s="8">
        <f t="shared" si="4"/>
        <v>10.312585499316006</v>
      </c>
      <c r="Q8" s="5">
        <v>340</v>
      </c>
      <c r="R8" s="12">
        <f t="shared" si="5"/>
        <v>1.9558823529411764</v>
      </c>
      <c r="S8" s="37">
        <f t="shared" si="6"/>
        <v>51</v>
      </c>
      <c r="T8" s="38">
        <f t="shared" si="6"/>
        <v>-14</v>
      </c>
      <c r="U8" s="38">
        <f t="shared" si="7"/>
        <v>-149.5</v>
      </c>
      <c r="V8" s="38">
        <f t="shared" si="8"/>
        <v>21</v>
      </c>
      <c r="W8" s="39">
        <f t="shared" si="9"/>
        <v>-0.13888888888891415</v>
      </c>
    </row>
    <row r="9" spans="1:23" ht="30" customHeight="1">
      <c r="A9" s="3" t="s">
        <v>14</v>
      </c>
      <c r="B9" s="28">
        <v>249048</v>
      </c>
      <c r="C9" s="29">
        <v>11175</v>
      </c>
      <c r="D9" s="30">
        <f t="shared" si="0"/>
        <v>22.286174496644296</v>
      </c>
      <c r="E9" s="29">
        <v>4685</v>
      </c>
      <c r="F9" s="29">
        <v>21912.61111111111</v>
      </c>
      <c r="G9" s="30">
        <f t="shared" si="1"/>
        <v>11.365509967623922</v>
      </c>
      <c r="H9" s="29">
        <v>1860.3333333333333</v>
      </c>
      <c r="I9" s="49">
        <f t="shared" si="2"/>
        <v>2.5183658842501346</v>
      </c>
      <c r="J9" s="53">
        <v>19773</v>
      </c>
      <c r="K9" s="11">
        <v>245447</v>
      </c>
      <c r="L9" s="4">
        <v>10967</v>
      </c>
      <c r="M9" s="8">
        <f t="shared" si="3"/>
        <v>22.380505151819094</v>
      </c>
      <c r="N9" s="4">
        <v>4773</v>
      </c>
      <c r="O9" s="3">
        <v>20788</v>
      </c>
      <c r="P9" s="8">
        <f t="shared" si="4"/>
        <v>11.807148354820088</v>
      </c>
      <c r="Q9" s="5">
        <v>1872</v>
      </c>
      <c r="R9" s="12">
        <f t="shared" si="5"/>
        <v>2.5496794871794872</v>
      </c>
      <c r="S9" s="37">
        <f t="shared" si="6"/>
        <v>-3601</v>
      </c>
      <c r="T9" s="38">
        <f t="shared" si="6"/>
        <v>-208</v>
      </c>
      <c r="U9" s="38">
        <f t="shared" si="7"/>
        <v>-1124.6111111111095</v>
      </c>
      <c r="V9" s="38">
        <f t="shared" si="8"/>
        <v>88</v>
      </c>
      <c r="W9" s="39">
        <f t="shared" si="9"/>
        <v>11.666666666666742</v>
      </c>
    </row>
    <row r="10" spans="1:23" ht="30" customHeight="1">
      <c r="A10" s="3" t="s">
        <v>15</v>
      </c>
      <c r="B10" s="28">
        <v>56318</v>
      </c>
      <c r="C10" s="29">
        <v>2577</v>
      </c>
      <c r="D10" s="30">
        <f t="shared" si="0"/>
        <v>21.854093907644547</v>
      </c>
      <c r="E10" s="29">
        <v>869</v>
      </c>
      <c r="F10" s="29">
        <v>5059.722222222223</v>
      </c>
      <c r="G10" s="30">
        <f t="shared" si="1"/>
        <v>11.13065056272303</v>
      </c>
      <c r="H10" s="29">
        <v>448.94444444444446</v>
      </c>
      <c r="I10" s="49">
        <f t="shared" si="2"/>
        <v>1.9356515282762035</v>
      </c>
      <c r="J10" s="53">
        <v>4515</v>
      </c>
      <c r="K10" s="11">
        <v>56319</v>
      </c>
      <c r="L10" s="4">
        <v>2506</v>
      </c>
      <c r="M10" s="8">
        <f t="shared" si="3"/>
        <v>22.47366320830008</v>
      </c>
      <c r="N10" s="4">
        <v>945</v>
      </c>
      <c r="O10" s="3">
        <v>4852</v>
      </c>
      <c r="P10" s="8">
        <f t="shared" si="4"/>
        <v>11.607378400659522</v>
      </c>
      <c r="Q10" s="5">
        <v>461</v>
      </c>
      <c r="R10" s="12">
        <f t="shared" si="5"/>
        <v>2.049891540130152</v>
      </c>
      <c r="S10" s="37">
        <f t="shared" si="6"/>
        <v>1</v>
      </c>
      <c r="T10" s="38">
        <f t="shared" si="6"/>
        <v>-71</v>
      </c>
      <c r="U10" s="38">
        <f t="shared" si="7"/>
        <v>-207.72222222222263</v>
      </c>
      <c r="V10" s="38">
        <f t="shared" si="8"/>
        <v>76</v>
      </c>
      <c r="W10" s="39">
        <f t="shared" si="9"/>
        <v>12.055555555555543</v>
      </c>
    </row>
    <row r="11" spans="1:23" ht="30" customHeight="1">
      <c r="A11" s="3" t="s">
        <v>16</v>
      </c>
      <c r="B11" s="28">
        <v>335392</v>
      </c>
      <c r="C11" s="29">
        <v>15197</v>
      </c>
      <c r="D11" s="30">
        <f t="shared" si="0"/>
        <v>22.06961900375074</v>
      </c>
      <c r="E11" s="29">
        <v>4458</v>
      </c>
      <c r="F11" s="29">
        <v>30982.222222222223</v>
      </c>
      <c r="G11" s="30">
        <f t="shared" si="1"/>
        <v>10.825304834313584</v>
      </c>
      <c r="H11" s="29">
        <v>1963.0833333333333</v>
      </c>
      <c r="I11" s="49">
        <f t="shared" si="2"/>
        <v>2.2709173494078194</v>
      </c>
      <c r="J11" s="53">
        <v>27237</v>
      </c>
      <c r="K11" s="11">
        <v>338885</v>
      </c>
      <c r="L11" s="4">
        <v>15018</v>
      </c>
      <c r="M11" s="8">
        <f t="shared" si="3"/>
        <v>22.565255027300573</v>
      </c>
      <c r="N11" s="4">
        <v>4677</v>
      </c>
      <c r="O11" s="3">
        <v>29772</v>
      </c>
      <c r="P11" s="8">
        <f t="shared" si="4"/>
        <v>11.38267499664114</v>
      </c>
      <c r="Q11" s="5">
        <v>1978</v>
      </c>
      <c r="R11" s="12">
        <f t="shared" si="5"/>
        <v>2.364509605662285</v>
      </c>
      <c r="S11" s="37">
        <f t="shared" si="6"/>
        <v>3493</v>
      </c>
      <c r="T11" s="38">
        <f t="shared" si="6"/>
        <v>-179</v>
      </c>
      <c r="U11" s="38">
        <f t="shared" si="7"/>
        <v>-1210.2222222222226</v>
      </c>
      <c r="V11" s="38">
        <f t="shared" si="8"/>
        <v>219</v>
      </c>
      <c r="W11" s="39">
        <f t="shared" si="9"/>
        <v>14.916666666666742</v>
      </c>
    </row>
    <row r="12" spans="1:23" ht="30" customHeight="1">
      <c r="A12" s="3" t="s">
        <v>17</v>
      </c>
      <c r="B12" s="28">
        <v>70206</v>
      </c>
      <c r="C12" s="29">
        <v>3188</v>
      </c>
      <c r="D12" s="30">
        <f t="shared" si="0"/>
        <v>22.021957340025093</v>
      </c>
      <c r="E12" s="29">
        <v>1245</v>
      </c>
      <c r="F12" s="29">
        <v>6567.944444444444</v>
      </c>
      <c r="G12" s="30">
        <f t="shared" si="1"/>
        <v>10.689189074883906</v>
      </c>
      <c r="H12" s="29">
        <v>599.7222222222222</v>
      </c>
      <c r="I12" s="49">
        <f t="shared" si="2"/>
        <v>2.075961093098657</v>
      </c>
      <c r="J12" s="53">
        <v>5720</v>
      </c>
      <c r="K12" s="11">
        <v>70185</v>
      </c>
      <c r="L12" s="4">
        <v>3098</v>
      </c>
      <c r="M12" s="8">
        <f t="shared" si="3"/>
        <v>22.654938670109747</v>
      </c>
      <c r="N12" s="4">
        <v>1348</v>
      </c>
      <c r="O12" s="3">
        <v>6342</v>
      </c>
      <c r="P12" s="8">
        <f t="shared" si="4"/>
        <v>11.066698202459792</v>
      </c>
      <c r="Q12" s="5">
        <v>624</v>
      </c>
      <c r="R12" s="12">
        <f t="shared" si="5"/>
        <v>2.16025641025641</v>
      </c>
      <c r="S12" s="37">
        <f t="shared" si="6"/>
        <v>-21</v>
      </c>
      <c r="T12" s="38">
        <f t="shared" si="6"/>
        <v>-90</v>
      </c>
      <c r="U12" s="38">
        <f t="shared" si="7"/>
        <v>-225.94444444444434</v>
      </c>
      <c r="V12" s="38">
        <f t="shared" si="8"/>
        <v>103</v>
      </c>
      <c r="W12" s="39">
        <f t="shared" si="9"/>
        <v>24.27777777777783</v>
      </c>
    </row>
    <row r="13" spans="1:23" ht="30" customHeight="1">
      <c r="A13" s="3" t="s">
        <v>18</v>
      </c>
      <c r="B13" s="28">
        <v>16686</v>
      </c>
      <c r="C13" s="29">
        <v>796</v>
      </c>
      <c r="D13" s="30">
        <f t="shared" si="0"/>
        <v>20.962311557788944</v>
      </c>
      <c r="E13" s="29">
        <v>311</v>
      </c>
      <c r="F13" s="29">
        <v>1526.4444444444443</v>
      </c>
      <c r="G13" s="30">
        <f t="shared" si="1"/>
        <v>10.931285485514632</v>
      </c>
      <c r="H13" s="29">
        <v>144.66666666666666</v>
      </c>
      <c r="I13" s="49">
        <f t="shared" si="2"/>
        <v>2.1497695852534564</v>
      </c>
      <c r="J13" s="53">
        <v>1363</v>
      </c>
      <c r="K13" s="11">
        <v>16496</v>
      </c>
      <c r="L13" s="4">
        <v>764</v>
      </c>
      <c r="M13" s="8">
        <f t="shared" si="3"/>
        <v>21.591623036649214</v>
      </c>
      <c r="N13" s="4">
        <v>302</v>
      </c>
      <c r="O13" s="3">
        <v>1476</v>
      </c>
      <c r="P13" s="8">
        <f t="shared" si="4"/>
        <v>11.176151761517616</v>
      </c>
      <c r="Q13" s="5">
        <v>141</v>
      </c>
      <c r="R13" s="12">
        <f t="shared" si="5"/>
        <v>2.141843971631206</v>
      </c>
      <c r="S13" s="37">
        <f t="shared" si="6"/>
        <v>-190</v>
      </c>
      <c r="T13" s="38">
        <f t="shared" si="6"/>
        <v>-32</v>
      </c>
      <c r="U13" s="38">
        <f t="shared" si="7"/>
        <v>-50.44444444444434</v>
      </c>
      <c r="V13" s="38">
        <f t="shared" si="8"/>
        <v>-9</v>
      </c>
      <c r="W13" s="39">
        <f t="shared" si="9"/>
        <v>-3.666666666666657</v>
      </c>
    </row>
    <row r="14" spans="1:23" ht="30" customHeight="1">
      <c r="A14" s="3" t="s">
        <v>19</v>
      </c>
      <c r="B14" s="28">
        <v>156954</v>
      </c>
      <c r="C14" s="29">
        <v>7573</v>
      </c>
      <c r="D14" s="30">
        <f t="shared" si="0"/>
        <v>20.725472071834147</v>
      </c>
      <c r="E14" s="29">
        <v>2899</v>
      </c>
      <c r="F14" s="29">
        <v>15193.111111111111</v>
      </c>
      <c r="G14" s="30">
        <f t="shared" si="1"/>
        <v>10.330603051090407</v>
      </c>
      <c r="H14" s="29">
        <v>1423</v>
      </c>
      <c r="I14" s="49">
        <f t="shared" si="2"/>
        <v>2.037245256500351</v>
      </c>
      <c r="J14" s="53">
        <v>13368</v>
      </c>
      <c r="K14" s="11">
        <v>156665</v>
      </c>
      <c r="L14" s="4">
        <v>7297</v>
      </c>
      <c r="M14" s="8">
        <f t="shared" si="3"/>
        <v>21.469782102233793</v>
      </c>
      <c r="N14" s="4">
        <v>3063</v>
      </c>
      <c r="O14" s="3">
        <v>14569</v>
      </c>
      <c r="P14" s="8">
        <f t="shared" si="4"/>
        <v>10.753311826480884</v>
      </c>
      <c r="Q14" s="5">
        <v>1389</v>
      </c>
      <c r="R14" s="12">
        <f t="shared" si="5"/>
        <v>2.205183585313175</v>
      </c>
      <c r="S14" s="37">
        <f t="shared" si="6"/>
        <v>-289</v>
      </c>
      <c r="T14" s="38">
        <f t="shared" si="6"/>
        <v>-276</v>
      </c>
      <c r="U14" s="38">
        <f t="shared" si="7"/>
        <v>-624.1111111111113</v>
      </c>
      <c r="V14" s="38">
        <f t="shared" si="8"/>
        <v>164</v>
      </c>
      <c r="W14" s="39">
        <f t="shared" si="9"/>
        <v>-34</v>
      </c>
    </row>
    <row r="15" spans="1:23" ht="30" customHeight="1">
      <c r="A15" s="3" t="s">
        <v>20</v>
      </c>
      <c r="B15" s="28">
        <v>223820</v>
      </c>
      <c r="C15" s="29">
        <v>10127</v>
      </c>
      <c r="D15" s="30">
        <f t="shared" si="0"/>
        <v>22.101313320825515</v>
      </c>
      <c r="E15" s="29">
        <v>4107</v>
      </c>
      <c r="F15" s="29">
        <v>20360.166666666668</v>
      </c>
      <c r="G15" s="30">
        <f t="shared" si="1"/>
        <v>10.993033783285991</v>
      </c>
      <c r="H15" s="29">
        <v>2218.3055555555557</v>
      </c>
      <c r="I15" s="49">
        <f t="shared" si="2"/>
        <v>1.8514131156162736</v>
      </c>
      <c r="J15" s="53">
        <v>18116</v>
      </c>
      <c r="K15" s="11">
        <v>221405</v>
      </c>
      <c r="L15" s="4">
        <v>9869</v>
      </c>
      <c r="M15" s="8">
        <f t="shared" si="3"/>
        <v>22.43439051575641</v>
      </c>
      <c r="N15" s="4">
        <v>4175</v>
      </c>
      <c r="O15" s="3">
        <v>19235</v>
      </c>
      <c r="P15" s="8">
        <f t="shared" si="4"/>
        <v>11.51052768390954</v>
      </c>
      <c r="Q15" s="5">
        <v>2189</v>
      </c>
      <c r="R15" s="12">
        <f t="shared" si="5"/>
        <v>1.907263590680676</v>
      </c>
      <c r="S15" s="37">
        <f t="shared" si="6"/>
        <v>-2415</v>
      </c>
      <c r="T15" s="38">
        <f t="shared" si="6"/>
        <v>-258</v>
      </c>
      <c r="U15" s="38">
        <f t="shared" si="7"/>
        <v>-1125.1666666666679</v>
      </c>
      <c r="V15" s="38">
        <f t="shared" si="8"/>
        <v>68</v>
      </c>
      <c r="W15" s="39">
        <f t="shared" si="9"/>
        <v>-29.305555555555657</v>
      </c>
    </row>
    <row r="16" spans="1:23" ht="30" customHeight="1">
      <c r="A16" s="3" t="s">
        <v>21</v>
      </c>
      <c r="B16" s="28">
        <v>80023</v>
      </c>
      <c r="C16" s="29">
        <v>3960</v>
      </c>
      <c r="D16" s="30">
        <f t="shared" si="0"/>
        <v>20.207828282828284</v>
      </c>
      <c r="E16" s="29">
        <v>1359</v>
      </c>
      <c r="F16" s="29">
        <v>7914.166666666667</v>
      </c>
      <c r="G16" s="30">
        <f t="shared" si="1"/>
        <v>10.111361482573443</v>
      </c>
      <c r="H16" s="29">
        <v>618.2222222222222</v>
      </c>
      <c r="I16" s="49">
        <f t="shared" si="2"/>
        <v>2.19823867721064</v>
      </c>
      <c r="J16" s="53">
        <v>7002</v>
      </c>
      <c r="K16" s="11">
        <v>77831</v>
      </c>
      <c r="L16" s="4">
        <v>3804</v>
      </c>
      <c r="M16" s="8">
        <f t="shared" si="3"/>
        <v>20.46030494216614</v>
      </c>
      <c r="N16" s="4">
        <v>1329</v>
      </c>
      <c r="O16" s="3">
        <v>7381</v>
      </c>
      <c r="P16" s="8">
        <f t="shared" si="4"/>
        <v>10.544777130470125</v>
      </c>
      <c r="Q16" s="5">
        <v>632</v>
      </c>
      <c r="R16" s="12">
        <f t="shared" si="5"/>
        <v>2.1028481012658227</v>
      </c>
      <c r="S16" s="37">
        <f t="shared" si="6"/>
        <v>-2192</v>
      </c>
      <c r="T16" s="38">
        <f t="shared" si="6"/>
        <v>-156</v>
      </c>
      <c r="U16" s="38">
        <f t="shared" si="7"/>
        <v>-533.166666666667</v>
      </c>
      <c r="V16" s="38">
        <f t="shared" si="8"/>
        <v>-30</v>
      </c>
      <c r="W16" s="39">
        <f t="shared" si="9"/>
        <v>13.777777777777828</v>
      </c>
    </row>
    <row r="17" spans="1:23" ht="30" customHeight="1">
      <c r="A17" s="3" t="s">
        <v>22</v>
      </c>
      <c r="B17" s="28">
        <v>266032</v>
      </c>
      <c r="C17" s="29">
        <v>12119</v>
      </c>
      <c r="D17" s="30">
        <f t="shared" si="0"/>
        <v>21.951646175427015</v>
      </c>
      <c r="E17" s="29">
        <v>5409</v>
      </c>
      <c r="F17" s="29">
        <v>24004.055555555555</v>
      </c>
      <c r="G17" s="30">
        <f t="shared" si="1"/>
        <v>11.082793879737915</v>
      </c>
      <c r="H17" s="29">
        <v>3044.0833333333335</v>
      </c>
      <c r="I17" s="49">
        <f t="shared" si="2"/>
        <v>1.7768895945686987</v>
      </c>
      <c r="J17" s="53">
        <v>21842</v>
      </c>
      <c r="K17" s="11">
        <v>259992</v>
      </c>
      <c r="L17" s="4">
        <v>11747</v>
      </c>
      <c r="M17" s="8">
        <f t="shared" si="3"/>
        <v>22.132629607559377</v>
      </c>
      <c r="N17" s="4">
        <v>5533</v>
      </c>
      <c r="O17" s="3">
        <v>22857</v>
      </c>
      <c r="P17" s="8">
        <f t="shared" si="4"/>
        <v>11.374721092006824</v>
      </c>
      <c r="Q17" s="5">
        <v>2965</v>
      </c>
      <c r="R17" s="12">
        <f t="shared" si="5"/>
        <v>1.8661045531197302</v>
      </c>
      <c r="S17" s="37">
        <f t="shared" si="6"/>
        <v>-6040</v>
      </c>
      <c r="T17" s="38">
        <f t="shared" si="6"/>
        <v>-372</v>
      </c>
      <c r="U17" s="38">
        <f t="shared" si="7"/>
        <v>-1147.0555555555547</v>
      </c>
      <c r="V17" s="38">
        <f t="shared" si="8"/>
        <v>124</v>
      </c>
      <c r="W17" s="39">
        <f t="shared" si="9"/>
        <v>-79.08333333333348</v>
      </c>
    </row>
    <row r="18" spans="1:23" ht="30" customHeight="1">
      <c r="A18" s="3" t="s">
        <v>23</v>
      </c>
      <c r="B18" s="28">
        <v>146073</v>
      </c>
      <c r="C18" s="29">
        <v>6713</v>
      </c>
      <c r="D18" s="30">
        <f t="shared" si="0"/>
        <v>21.75971994637271</v>
      </c>
      <c r="E18" s="29">
        <v>2846</v>
      </c>
      <c r="F18" s="29">
        <v>13760.277777777777</v>
      </c>
      <c r="G18" s="30">
        <f t="shared" si="1"/>
        <v>10.615556049013868</v>
      </c>
      <c r="H18" s="29">
        <v>1397.388888888889</v>
      </c>
      <c r="I18" s="49">
        <f t="shared" si="2"/>
        <v>2.036655667316026</v>
      </c>
      <c r="J18" s="53">
        <v>12304</v>
      </c>
      <c r="K18" s="11">
        <v>145827</v>
      </c>
      <c r="L18" s="4">
        <v>6695</v>
      </c>
      <c r="M18" s="8">
        <f t="shared" si="3"/>
        <v>21.781478715459297</v>
      </c>
      <c r="N18" s="4">
        <v>3099</v>
      </c>
      <c r="O18" s="3">
        <v>13396</v>
      </c>
      <c r="P18" s="8">
        <f t="shared" si="4"/>
        <v>10.885861451179457</v>
      </c>
      <c r="Q18" s="5">
        <v>1408</v>
      </c>
      <c r="R18" s="12">
        <f t="shared" si="5"/>
        <v>2.2009943181818183</v>
      </c>
      <c r="S18" s="37">
        <f t="shared" si="6"/>
        <v>-246</v>
      </c>
      <c r="T18" s="38">
        <f t="shared" si="6"/>
        <v>-18</v>
      </c>
      <c r="U18" s="38">
        <f t="shared" si="7"/>
        <v>-364.2777777777774</v>
      </c>
      <c r="V18" s="38">
        <f t="shared" si="8"/>
        <v>253</v>
      </c>
      <c r="W18" s="39">
        <f t="shared" si="9"/>
        <v>10.611111111111086</v>
      </c>
    </row>
    <row r="19" spans="1:23" ht="30" customHeight="1">
      <c r="A19" s="3" t="s">
        <v>24</v>
      </c>
      <c r="B19" s="28">
        <v>37213</v>
      </c>
      <c r="C19" s="29">
        <v>1761</v>
      </c>
      <c r="D19" s="30">
        <f t="shared" si="0"/>
        <v>21.131743327654743</v>
      </c>
      <c r="E19" s="29">
        <v>666</v>
      </c>
      <c r="F19" s="29">
        <v>3587.222222222222</v>
      </c>
      <c r="G19" s="30">
        <f t="shared" si="1"/>
        <v>10.373764906303236</v>
      </c>
      <c r="H19" s="29">
        <v>256</v>
      </c>
      <c r="I19" s="49">
        <f t="shared" si="2"/>
        <v>2.6015625</v>
      </c>
      <c r="J19" s="53">
        <v>3089</v>
      </c>
      <c r="K19" s="11">
        <v>36974</v>
      </c>
      <c r="L19" s="4">
        <v>1715</v>
      </c>
      <c r="M19" s="8">
        <f t="shared" si="3"/>
        <v>21.559183673469388</v>
      </c>
      <c r="N19" s="4">
        <v>661</v>
      </c>
      <c r="O19" s="3">
        <v>3433</v>
      </c>
      <c r="P19" s="8">
        <f t="shared" si="4"/>
        <v>10.770171861345762</v>
      </c>
      <c r="Q19" s="5">
        <v>236</v>
      </c>
      <c r="R19" s="12">
        <f t="shared" si="5"/>
        <v>2.8008474576271185</v>
      </c>
      <c r="S19" s="37">
        <f t="shared" si="6"/>
        <v>-239</v>
      </c>
      <c r="T19" s="38">
        <f t="shared" si="6"/>
        <v>-46</v>
      </c>
      <c r="U19" s="38">
        <f t="shared" si="7"/>
        <v>-154.22222222222217</v>
      </c>
      <c r="V19" s="38">
        <f t="shared" si="8"/>
        <v>-5</v>
      </c>
      <c r="W19" s="39">
        <f t="shared" si="9"/>
        <v>-20</v>
      </c>
    </row>
    <row r="20" spans="1:23" ht="30" customHeight="1">
      <c r="A20" s="3" t="s">
        <v>25</v>
      </c>
      <c r="B20" s="28">
        <v>184997</v>
      </c>
      <c r="C20" s="29">
        <v>8499</v>
      </c>
      <c r="D20" s="30">
        <f t="shared" si="0"/>
        <v>21.76691375455936</v>
      </c>
      <c r="E20" s="29">
        <v>2068</v>
      </c>
      <c r="F20" s="29">
        <v>17486</v>
      </c>
      <c r="G20" s="30">
        <f t="shared" si="1"/>
        <v>10.579720919592818</v>
      </c>
      <c r="H20" s="29">
        <v>1055.7222222222222</v>
      </c>
      <c r="I20" s="49">
        <f t="shared" si="2"/>
        <v>1.9588486028521814</v>
      </c>
      <c r="J20" s="53">
        <v>15590</v>
      </c>
      <c r="K20" s="11">
        <v>187078</v>
      </c>
      <c r="L20" s="4">
        <v>8403</v>
      </c>
      <c r="M20" s="8">
        <f t="shared" si="3"/>
        <v>22.26323931929073</v>
      </c>
      <c r="N20" s="4">
        <v>2309</v>
      </c>
      <c r="O20" s="3">
        <v>16808</v>
      </c>
      <c r="P20" s="8">
        <f t="shared" si="4"/>
        <v>11.130295097572585</v>
      </c>
      <c r="Q20" s="5">
        <v>1082</v>
      </c>
      <c r="R20" s="12">
        <f t="shared" si="5"/>
        <v>2.1340110905730127</v>
      </c>
      <c r="S20" s="37">
        <f t="shared" si="6"/>
        <v>2081</v>
      </c>
      <c r="T20" s="38">
        <f t="shared" si="6"/>
        <v>-96</v>
      </c>
      <c r="U20" s="38">
        <f t="shared" si="7"/>
        <v>-678</v>
      </c>
      <c r="V20" s="38">
        <f t="shared" si="8"/>
        <v>241</v>
      </c>
      <c r="W20" s="39">
        <f t="shared" si="9"/>
        <v>26.27777777777783</v>
      </c>
    </row>
    <row r="21" spans="1:23" ht="33.75" customHeight="1" thickBot="1">
      <c r="A21" s="5" t="s">
        <v>26</v>
      </c>
      <c r="B21" s="31">
        <f>SUM(B3:B20)</f>
        <v>2566462</v>
      </c>
      <c r="C21" s="32">
        <f>SUM(C3:C20)</f>
        <v>117787</v>
      </c>
      <c r="D21" s="33">
        <f t="shared" si="0"/>
        <v>21.789008973825634</v>
      </c>
      <c r="E21" s="32">
        <f>SUM(E3:E20)</f>
        <v>44051</v>
      </c>
      <c r="F21" s="32">
        <f>SUM(F3:F20)</f>
        <v>235707.1111111111</v>
      </c>
      <c r="G21" s="33">
        <f t="shared" si="1"/>
        <v>10.888352022566613</v>
      </c>
      <c r="H21" s="32">
        <f>SUM(H3:H20)</f>
        <v>21635.19444444445</v>
      </c>
      <c r="I21" s="50">
        <f t="shared" si="2"/>
        <v>2.0360806145336747</v>
      </c>
      <c r="J21" s="54">
        <f>SUM(J3:J20)</f>
        <v>209700</v>
      </c>
      <c r="K21" s="13">
        <v>2548836</v>
      </c>
      <c r="L21" s="14">
        <v>115189</v>
      </c>
      <c r="M21" s="15">
        <f t="shared" si="3"/>
        <v>22.1274253617967</v>
      </c>
      <c r="N21" s="14">
        <v>45625</v>
      </c>
      <c r="O21" s="14">
        <f>SUM(O3:O20)</f>
        <v>225246</v>
      </c>
      <c r="P21" s="15">
        <f t="shared" si="4"/>
        <v>11.315788071708266</v>
      </c>
      <c r="Q21" s="16">
        <v>21683</v>
      </c>
      <c r="R21" s="17">
        <f t="shared" si="5"/>
        <v>2.1041830005073097</v>
      </c>
      <c r="S21" s="40">
        <f t="shared" si="6"/>
        <v>-17626</v>
      </c>
      <c r="T21" s="41">
        <f t="shared" si="6"/>
        <v>-2598</v>
      </c>
      <c r="U21" s="41">
        <f t="shared" si="7"/>
        <v>-10461.111111111095</v>
      </c>
      <c r="V21" s="41">
        <f t="shared" si="8"/>
        <v>1574</v>
      </c>
      <c r="W21" s="42">
        <f t="shared" si="9"/>
        <v>47.80555555555111</v>
      </c>
    </row>
    <row r="27" ht="12">
      <c r="F27" s="55"/>
    </row>
    <row r="28" ht="12">
      <c r="F28" s="55"/>
    </row>
  </sheetData>
  <mergeCells count="3">
    <mergeCell ref="B1:I1"/>
    <mergeCell ref="J1:R1"/>
    <mergeCell ref="S1:W1"/>
  </mergeCells>
  <printOptions horizontalCentered="1"/>
  <pageMargins left="0.21" right="0.21" top="0.63" bottom="0.87" header="0.26" footer="0.45"/>
  <pageSetup fitToHeight="1" fitToWidth="1" horizontalDpi="600" verticalDpi="600" orientation="landscape" paperSize="9" scale="66" r:id="rId1"/>
  <headerFooter alignWithMargins="0">
    <oddHeader>&amp;L&amp;F&amp;R&amp;A</oddHeader>
    <oddFooter>&amp;L(*) DATI COMUNICATI AL SIDI ENTRO IL 27 OTTOBRE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workbookViewId="0" topLeftCell="A1">
      <selection activeCell="S1" sqref="S1:W1"/>
    </sheetView>
  </sheetViews>
  <sheetFormatPr defaultColWidth="9.00390625" defaultRowHeight="12.75"/>
  <cols>
    <col min="1" max="1" width="14.75390625" style="0" bestFit="1" customWidth="1"/>
    <col min="3" max="3" width="7.25390625" style="0" bestFit="1" customWidth="1"/>
    <col min="4" max="4" width="6.75390625" style="0" bestFit="1" customWidth="1"/>
    <col min="5" max="5" width="7.25390625" style="0" bestFit="1" customWidth="1"/>
    <col min="6" max="6" width="7.50390625" style="0" bestFit="1" customWidth="1"/>
    <col min="7" max="7" width="6.75390625" style="0" bestFit="1" customWidth="1"/>
    <col min="8" max="8" width="9.625" style="0" bestFit="1" customWidth="1"/>
    <col min="9" max="9" width="8.25390625" style="0" bestFit="1" customWidth="1"/>
    <col min="10" max="10" width="8.875" style="0" customWidth="1"/>
    <col min="12" max="12" width="7.25390625" style="0" bestFit="1" customWidth="1"/>
    <col min="13" max="13" width="6.125" style="0" bestFit="1" customWidth="1"/>
    <col min="14" max="14" width="7.25390625" style="0" bestFit="1" customWidth="1"/>
    <col min="15" max="15" width="10.00390625" style="0" customWidth="1"/>
    <col min="16" max="16" width="6.75390625" style="0" customWidth="1"/>
    <col min="17" max="17" width="9.75390625" style="0" customWidth="1"/>
    <col min="18" max="18" width="8.125" style="0" customWidth="1"/>
  </cols>
  <sheetData>
    <row r="1" spans="2:23" ht="22.5" customHeight="1" thickBot="1">
      <c r="B1" s="73" t="s">
        <v>33</v>
      </c>
      <c r="C1" s="74"/>
      <c r="D1" s="74"/>
      <c r="E1" s="74"/>
      <c r="F1" s="74"/>
      <c r="G1" s="74"/>
      <c r="H1" s="74"/>
      <c r="I1" s="75"/>
      <c r="J1" s="76" t="s">
        <v>34</v>
      </c>
      <c r="K1" s="77"/>
      <c r="L1" s="77"/>
      <c r="M1" s="77"/>
      <c r="N1" s="77"/>
      <c r="O1" s="77"/>
      <c r="P1" s="77"/>
      <c r="Q1" s="77"/>
      <c r="R1" s="81"/>
      <c r="S1" s="78" t="s">
        <v>36</v>
      </c>
      <c r="T1" s="79"/>
      <c r="U1" s="79"/>
      <c r="V1" s="79"/>
      <c r="W1" s="80"/>
    </row>
    <row r="2" spans="1:23" ht="84.75" customHeight="1">
      <c r="A2" s="46" t="s">
        <v>0</v>
      </c>
      <c r="B2" s="59" t="s">
        <v>42</v>
      </c>
      <c r="C2" s="60" t="s">
        <v>43</v>
      </c>
      <c r="D2" s="60" t="s">
        <v>30</v>
      </c>
      <c r="E2" s="60" t="s">
        <v>44</v>
      </c>
      <c r="F2" s="60" t="s">
        <v>45</v>
      </c>
      <c r="G2" s="60" t="s">
        <v>31</v>
      </c>
      <c r="H2" s="60" t="s">
        <v>27</v>
      </c>
      <c r="I2" s="61" t="s">
        <v>32</v>
      </c>
      <c r="J2" s="52" t="s">
        <v>35</v>
      </c>
      <c r="K2" s="65" t="s">
        <v>1</v>
      </c>
      <c r="L2" s="57" t="s">
        <v>2</v>
      </c>
      <c r="M2" s="57" t="s">
        <v>30</v>
      </c>
      <c r="N2" s="57" t="s">
        <v>7</v>
      </c>
      <c r="O2" s="57" t="s">
        <v>28</v>
      </c>
      <c r="P2" s="57" t="s">
        <v>31</v>
      </c>
      <c r="Q2" s="57" t="s">
        <v>27</v>
      </c>
      <c r="R2" s="58" t="s">
        <v>32</v>
      </c>
      <c r="S2" s="62" t="s">
        <v>37</v>
      </c>
      <c r="T2" s="44" t="s">
        <v>47</v>
      </c>
      <c r="U2" s="44" t="s">
        <v>49</v>
      </c>
      <c r="V2" s="44" t="s">
        <v>48</v>
      </c>
      <c r="W2" s="45" t="s">
        <v>41</v>
      </c>
    </row>
    <row r="3" spans="1:23" ht="30" customHeight="1">
      <c r="A3" s="9" t="s">
        <v>8</v>
      </c>
      <c r="B3" s="28">
        <f>infanzia!B3+primaria!B3+'I grado'!B3+'II grado '!B3</f>
        <v>181713</v>
      </c>
      <c r="C3" s="29">
        <f>infanzia!C3+primaria!D3+'I grado'!D3+'II grado '!C3</f>
        <v>9053</v>
      </c>
      <c r="D3" s="30">
        <f>B3/C3</f>
        <v>20.072130785375013</v>
      </c>
      <c r="E3" s="29">
        <f>infanzia!E3+primaria!G3+'I grado'!G3+'II grado '!E3</f>
        <v>4751</v>
      </c>
      <c r="F3" s="29">
        <f>infanzia!F3+primaria!H3+'I grado'!H3+'II grado '!F3</f>
        <v>16487.5</v>
      </c>
      <c r="G3" s="30">
        <f>B3/F3</f>
        <v>11.02125852918878</v>
      </c>
      <c r="H3" s="29">
        <f>infanzia!H3+primaria!J3+'I grado'!J3+'II grado '!H3</f>
        <v>1832.378787878788</v>
      </c>
      <c r="I3" s="49">
        <f>E3/H3</f>
        <v>2.5928045180548547</v>
      </c>
      <c r="J3" s="53">
        <f>infanzia!J3+primaria!L3+'I grado'!L3+'II grado '!J3</f>
        <v>15206</v>
      </c>
      <c r="K3" s="26">
        <f>infanzia!K3+primaria!M3+'I grado'!M3+'II grado '!K3</f>
        <v>181721</v>
      </c>
      <c r="L3" s="4">
        <f>infanzia!L3+primaria!O3+'I grado'!O3+'II grado '!L3</f>
        <v>8934</v>
      </c>
      <c r="M3" s="8">
        <f>K3/L3</f>
        <v>20.3403850458921</v>
      </c>
      <c r="N3" s="4">
        <f>infanzia!N3+primaria!R3+'I grado'!R3+'II grado '!N3</f>
        <v>4936</v>
      </c>
      <c r="O3" s="3">
        <f>infanzia!O3+primaria!S3+'I grado'!S3+'II grado '!O3</f>
        <v>15699</v>
      </c>
      <c r="P3" s="8">
        <f>K3/O3</f>
        <v>11.575323268998025</v>
      </c>
      <c r="Q3" s="3">
        <f>infanzia!Q3+primaria!U3+'I grado'!U3+'II grado '!Q3</f>
        <v>2050</v>
      </c>
      <c r="R3" s="12">
        <f>N3/Q3</f>
        <v>2.4078048780487804</v>
      </c>
      <c r="S3" s="63">
        <f>K3-B3</f>
        <v>8</v>
      </c>
      <c r="T3" s="38">
        <f>L3-C3</f>
        <v>-119</v>
      </c>
      <c r="U3" s="38">
        <f>O3-F3</f>
        <v>-788.5</v>
      </c>
      <c r="V3" s="38">
        <f>N3-E3</f>
        <v>185</v>
      </c>
      <c r="W3" s="39">
        <f>Q3-H3</f>
        <v>217.621212121212</v>
      </c>
    </row>
    <row r="4" spans="1:23" ht="30" customHeight="1">
      <c r="A4" s="9" t="s">
        <v>9</v>
      </c>
      <c r="B4" s="28">
        <f>infanzia!B4+primaria!B4+'I grado'!B4+'II grado '!B4</f>
        <v>91753</v>
      </c>
      <c r="C4" s="29">
        <f>infanzia!C4+primaria!D4+'I grado'!D4+'II grado '!C4</f>
        <v>4764</v>
      </c>
      <c r="D4" s="30">
        <f aca="true" t="shared" si="0" ref="D4:D21">B4/C4</f>
        <v>19.259655751469353</v>
      </c>
      <c r="E4" s="29">
        <f>infanzia!E4+primaria!G4+'I grado'!G4+'II grado '!E4</f>
        <v>1541</v>
      </c>
      <c r="F4" s="29">
        <f>infanzia!F4+primaria!H4+'I grado'!H4+'II grado '!F4</f>
        <v>9224.944444444445</v>
      </c>
      <c r="G4" s="30">
        <f aca="true" t="shared" si="1" ref="G4:G21">B4/F4</f>
        <v>9.946184559979283</v>
      </c>
      <c r="H4" s="29">
        <f>infanzia!H4+primaria!J4+'I grado'!J4+'II grado '!H4</f>
        <v>1006.2309090909091</v>
      </c>
      <c r="I4" s="49">
        <f aca="true" t="shared" si="2" ref="I4:I21">E4/H4</f>
        <v>1.5314576267511342</v>
      </c>
      <c r="J4" s="53">
        <f>infanzia!J4+primaria!L4+'I grado'!L4+'II grado '!J4</f>
        <v>8206</v>
      </c>
      <c r="K4" s="26">
        <f>infanzia!K4+primaria!M4+'I grado'!M4+'II grado '!K4</f>
        <v>90259</v>
      </c>
      <c r="L4" s="4">
        <f>infanzia!L4+primaria!O4+'I grado'!O4+'II grado '!L4</f>
        <v>4594</v>
      </c>
      <c r="M4" s="8">
        <f aca="true" t="shared" si="3" ref="M4:M21">K4/L4</f>
        <v>19.647148454505878</v>
      </c>
      <c r="N4" s="4">
        <f>infanzia!N4+primaria!R4+'I grado'!R4+'II grado '!N4</f>
        <v>1554</v>
      </c>
      <c r="O4" s="3">
        <f>infanzia!O4+primaria!S4+'I grado'!S4+'II grado '!O4</f>
        <v>8511</v>
      </c>
      <c r="P4" s="8">
        <f aca="true" t="shared" si="4" ref="P4:P21">K4/O4</f>
        <v>10.604981788273998</v>
      </c>
      <c r="Q4" s="3">
        <f>infanzia!Q4+primaria!U4+'I grado'!U4+'II grado '!Q4</f>
        <v>957</v>
      </c>
      <c r="R4" s="12">
        <f aca="true" t="shared" si="5" ref="R4:R21">N4/Q4</f>
        <v>1.6238244514106583</v>
      </c>
      <c r="S4" s="63">
        <f aca="true" t="shared" si="6" ref="S4:T21">K4-B4</f>
        <v>-1494</v>
      </c>
      <c r="T4" s="38">
        <f t="shared" si="6"/>
        <v>-170</v>
      </c>
      <c r="U4" s="38">
        <f aca="true" t="shared" si="7" ref="U4:U21">O4-F4</f>
        <v>-713.9444444444453</v>
      </c>
      <c r="V4" s="38">
        <f aca="true" t="shared" si="8" ref="V4:V21">N4-E4</f>
        <v>13</v>
      </c>
      <c r="W4" s="39">
        <f aca="true" t="shared" si="9" ref="W4:W21">Q4-H4</f>
        <v>-49.23090909090911</v>
      </c>
    </row>
    <row r="5" spans="1:23" ht="30" customHeight="1">
      <c r="A5" s="9" t="s">
        <v>10</v>
      </c>
      <c r="B5" s="28">
        <f>infanzia!B5+primaria!B5+'I grado'!B5+'II grado '!B5</f>
        <v>314548</v>
      </c>
      <c r="C5" s="29">
        <f>infanzia!C5+primaria!D5+'I grado'!D5+'II grado '!C5</f>
        <v>16842</v>
      </c>
      <c r="D5" s="30">
        <f t="shared" si="0"/>
        <v>18.676404227526422</v>
      </c>
      <c r="E5" s="29">
        <f>infanzia!E5+primaria!G5+'I grado'!G5+'II grado '!E5</f>
        <v>6138</v>
      </c>
      <c r="F5" s="29">
        <f>infanzia!F5+primaria!H5+'I grado'!H5+'II grado '!F5</f>
        <v>32141.055555555555</v>
      </c>
      <c r="G5" s="30">
        <f t="shared" si="1"/>
        <v>9.786486304294092</v>
      </c>
      <c r="H5" s="29">
        <f>infanzia!H5+primaria!J5+'I grado'!J5+'II grado '!H5</f>
        <v>3789.2697979797977</v>
      </c>
      <c r="I5" s="49">
        <f t="shared" si="2"/>
        <v>1.6198371526019073</v>
      </c>
      <c r="J5" s="53">
        <f>infanzia!J5+primaria!L5+'I grado'!L5+'II grado '!J5</f>
        <v>28616</v>
      </c>
      <c r="K5" s="26">
        <f>infanzia!K5+primaria!M5+'I grado'!M5+'II grado '!K5</f>
        <v>312354</v>
      </c>
      <c r="L5" s="4">
        <f>infanzia!L5+primaria!O5+'I grado'!O5+'II grado '!L5</f>
        <v>16233</v>
      </c>
      <c r="M5" s="8">
        <f t="shared" si="3"/>
        <v>19.241914618369986</v>
      </c>
      <c r="N5" s="4">
        <f>infanzia!N5+primaria!R5+'I grado'!R5+'II grado '!N5</f>
        <v>6232</v>
      </c>
      <c r="O5" s="3">
        <f>infanzia!O5+primaria!S5+'I grado'!S5+'II grado '!O5</f>
        <v>29517</v>
      </c>
      <c r="P5" s="8">
        <f t="shared" si="4"/>
        <v>10.582172985059458</v>
      </c>
      <c r="Q5" s="3">
        <f>infanzia!Q5+primaria!U5+'I grado'!U5+'II grado '!Q5</f>
        <v>3691</v>
      </c>
      <c r="R5" s="12">
        <f t="shared" si="5"/>
        <v>1.68843131942563</v>
      </c>
      <c r="S5" s="63">
        <f t="shared" si="6"/>
        <v>-2194</v>
      </c>
      <c r="T5" s="38">
        <f t="shared" si="6"/>
        <v>-609</v>
      </c>
      <c r="U5" s="38">
        <f t="shared" si="7"/>
        <v>-2624.0555555555547</v>
      </c>
      <c r="V5" s="38">
        <f t="shared" si="8"/>
        <v>94</v>
      </c>
      <c r="W5" s="39">
        <f t="shared" si="9"/>
        <v>-98.26979797979766</v>
      </c>
    </row>
    <row r="6" spans="1:23" ht="30" customHeight="1">
      <c r="A6" s="9" t="s">
        <v>11</v>
      </c>
      <c r="B6" s="28">
        <f>infanzia!B6+primaria!B6+'I grado'!B6+'II grado '!B6</f>
        <v>969511</v>
      </c>
      <c r="C6" s="29">
        <f>infanzia!C6+primaria!D6+'I grado'!D6+'II grado '!C6</f>
        <v>47172</v>
      </c>
      <c r="D6" s="30">
        <f t="shared" si="0"/>
        <v>20.552679555668618</v>
      </c>
      <c r="E6" s="29">
        <f>infanzia!E6+primaria!G6+'I grado'!G6+'II grado '!E6</f>
        <v>20664</v>
      </c>
      <c r="F6" s="29">
        <f>infanzia!F6+primaria!H6+'I grado'!H6+'II grado '!F6</f>
        <v>85278.88888888889</v>
      </c>
      <c r="G6" s="30">
        <f t="shared" si="1"/>
        <v>11.36871050540058</v>
      </c>
      <c r="H6" s="29">
        <f>infanzia!H6+primaria!J6+'I grado'!J6+'II grado '!H6</f>
        <v>12075.973535353536</v>
      </c>
      <c r="I6" s="49">
        <f t="shared" si="2"/>
        <v>1.7111663866688858</v>
      </c>
      <c r="J6" s="53">
        <f>infanzia!J6+primaria!L6+'I grado'!L6+'II grado '!J6</f>
        <v>78600</v>
      </c>
      <c r="K6" s="26">
        <f>infanzia!K6+primaria!M6+'I grado'!M6+'II grado '!K6</f>
        <v>964955</v>
      </c>
      <c r="L6" s="4">
        <f>infanzia!L6+primaria!O6+'I grado'!O6+'II grado '!L6</f>
        <v>46298</v>
      </c>
      <c r="M6" s="8">
        <f t="shared" si="3"/>
        <v>20.842261004795024</v>
      </c>
      <c r="N6" s="4">
        <f>infanzia!N6+primaria!R6+'I grado'!R6+'II grado '!N6</f>
        <v>20875</v>
      </c>
      <c r="O6" s="3">
        <f>infanzia!O6+primaria!S6+'I grado'!S6+'II grado '!O6</f>
        <v>79358</v>
      </c>
      <c r="P6" s="8">
        <f t="shared" si="4"/>
        <v>12.159517628972504</v>
      </c>
      <c r="Q6" s="3">
        <f>infanzia!Q6+primaria!U6+'I grado'!U6+'II grado '!Q6</f>
        <v>11914</v>
      </c>
      <c r="R6" s="12">
        <f t="shared" si="5"/>
        <v>1.7521403390968608</v>
      </c>
      <c r="S6" s="63">
        <f t="shared" si="6"/>
        <v>-4556</v>
      </c>
      <c r="T6" s="38">
        <f t="shared" si="6"/>
        <v>-874</v>
      </c>
      <c r="U6" s="38">
        <f t="shared" si="7"/>
        <v>-5920.8888888888905</v>
      </c>
      <c r="V6" s="38">
        <f t="shared" si="8"/>
        <v>211</v>
      </c>
      <c r="W6" s="39">
        <f t="shared" si="9"/>
        <v>-161.97353535353614</v>
      </c>
    </row>
    <row r="7" spans="1:23" ht="30" customHeight="1">
      <c r="A7" s="9" t="s">
        <v>12</v>
      </c>
      <c r="B7" s="28">
        <f>infanzia!B7+primaria!B7+'I grado'!B7+'II grado '!B7</f>
        <v>490432</v>
      </c>
      <c r="C7" s="29">
        <f>infanzia!C7+primaria!D7+'I grado'!D7+'II grado '!C7</f>
        <v>22535</v>
      </c>
      <c r="D7" s="30">
        <f t="shared" si="0"/>
        <v>21.763124029287773</v>
      </c>
      <c r="E7" s="29">
        <f>infanzia!E7+primaria!G7+'I grado'!G7+'II grado '!E7</f>
        <v>11965</v>
      </c>
      <c r="F7" s="29">
        <f>infanzia!F7+primaria!H7+'I grado'!H7+'II grado '!F7</f>
        <v>43088.27777777778</v>
      </c>
      <c r="G7" s="30">
        <f t="shared" si="1"/>
        <v>11.382028368117648</v>
      </c>
      <c r="H7" s="29">
        <f>infanzia!H7+primaria!J7+'I grado'!J7+'II grado '!H7</f>
        <v>5900.146868686868</v>
      </c>
      <c r="I7" s="49">
        <f t="shared" si="2"/>
        <v>2.02791562079588</v>
      </c>
      <c r="J7" s="53">
        <f>infanzia!J7+primaria!L7+'I grado'!L7+'II grado '!J7</f>
        <v>39741</v>
      </c>
      <c r="K7" s="26">
        <f>infanzia!K7+primaria!M7+'I grado'!M7+'II grado '!K7</f>
        <v>499471</v>
      </c>
      <c r="L7" s="4">
        <f>infanzia!L7+primaria!O7+'I grado'!O7+'II grado '!L7</f>
        <v>22644</v>
      </c>
      <c r="M7" s="8">
        <f t="shared" si="3"/>
        <v>22.057542836954603</v>
      </c>
      <c r="N7" s="4">
        <f>infanzia!N7+primaria!R7+'I grado'!R7+'II grado '!N7</f>
        <v>11869</v>
      </c>
      <c r="O7" s="3">
        <f>infanzia!O7+primaria!S7+'I grado'!S7+'II grado '!O7</f>
        <v>41470</v>
      </c>
      <c r="P7" s="8">
        <f t="shared" si="4"/>
        <v>12.044152399324814</v>
      </c>
      <c r="Q7" s="3">
        <f>infanzia!Q7+primaria!U7+'I grado'!U7+'II grado '!Q7</f>
        <v>5900</v>
      </c>
      <c r="R7" s="12">
        <f t="shared" si="5"/>
        <v>2.011694915254237</v>
      </c>
      <c r="S7" s="63">
        <f t="shared" si="6"/>
        <v>9039</v>
      </c>
      <c r="T7" s="38">
        <f t="shared" si="6"/>
        <v>109</v>
      </c>
      <c r="U7" s="38">
        <f t="shared" si="7"/>
        <v>-1618.277777777781</v>
      </c>
      <c r="V7" s="38">
        <f t="shared" si="8"/>
        <v>-96</v>
      </c>
      <c r="W7" s="39">
        <f t="shared" si="9"/>
        <v>-0.1468686868684017</v>
      </c>
    </row>
    <row r="8" spans="1:23" ht="30" customHeight="1">
      <c r="A8" s="9" t="s">
        <v>13</v>
      </c>
      <c r="B8" s="28">
        <f>infanzia!B8+primaria!B8+'I grado'!B8+'II grado '!B8</f>
        <v>139835</v>
      </c>
      <c r="C8" s="29">
        <f>infanzia!C8+primaria!D8+'I grado'!D8+'II grado '!C8</f>
        <v>7157</v>
      </c>
      <c r="D8" s="30">
        <f t="shared" si="0"/>
        <v>19.538214335615482</v>
      </c>
      <c r="E8" s="29">
        <f>infanzia!E8+primaria!G8+'I grado'!G8+'II grado '!E8</f>
        <v>2547</v>
      </c>
      <c r="F8" s="29">
        <f>infanzia!F8+primaria!H8+'I grado'!H8+'II grado '!F8</f>
        <v>13715.5</v>
      </c>
      <c r="G8" s="30">
        <f t="shared" si="1"/>
        <v>10.195399365681164</v>
      </c>
      <c r="H8" s="29">
        <f>infanzia!H8+primaria!J8+'I grado'!J8+'II grado '!H8</f>
        <v>1291.6976767676767</v>
      </c>
      <c r="I8" s="49">
        <f t="shared" si="2"/>
        <v>1.9718236285549195</v>
      </c>
      <c r="J8" s="53">
        <f>infanzia!J8+primaria!L8+'I grado'!L8+'II grado '!J8</f>
        <v>12581</v>
      </c>
      <c r="K8" s="26">
        <f>infanzia!K8+primaria!M8+'I grado'!M8+'II grado '!K8</f>
        <v>141565</v>
      </c>
      <c r="L8" s="4">
        <f>infanzia!L8+primaria!O8+'I grado'!O8+'II grado '!L8</f>
        <v>7184</v>
      </c>
      <c r="M8" s="8">
        <f t="shared" si="3"/>
        <v>19.705595768374163</v>
      </c>
      <c r="N8" s="4">
        <f>infanzia!N8+primaria!R8+'I grado'!R8+'II grado '!N8</f>
        <v>2593</v>
      </c>
      <c r="O8" s="3">
        <f>infanzia!O8+primaria!S8+'I grado'!S8+'II grado '!O8</f>
        <v>13092</v>
      </c>
      <c r="P8" s="8">
        <f t="shared" si="4"/>
        <v>10.81309196455851</v>
      </c>
      <c r="Q8" s="3">
        <f>infanzia!Q8+primaria!U8+'I grado'!U8+'II grado '!Q8</f>
        <v>1293</v>
      </c>
      <c r="R8" s="12">
        <f t="shared" si="5"/>
        <v>2.005413766434648</v>
      </c>
      <c r="S8" s="63">
        <f t="shared" si="6"/>
        <v>1730</v>
      </c>
      <c r="T8" s="38">
        <f t="shared" si="6"/>
        <v>27</v>
      </c>
      <c r="U8" s="38">
        <f t="shared" si="7"/>
        <v>-623.5</v>
      </c>
      <c r="V8" s="38">
        <f t="shared" si="8"/>
        <v>46</v>
      </c>
      <c r="W8" s="39">
        <f t="shared" si="9"/>
        <v>1.3023232323232605</v>
      </c>
    </row>
    <row r="9" spans="1:23" ht="30" customHeight="1">
      <c r="A9" s="9" t="s">
        <v>14</v>
      </c>
      <c r="B9" s="28">
        <f>infanzia!B9+primaria!B9+'I grado'!B9+'II grado '!B9</f>
        <v>717996</v>
      </c>
      <c r="C9" s="29">
        <f>infanzia!C9+primaria!D9+'I grado'!D9+'II grado '!C9</f>
        <v>33861</v>
      </c>
      <c r="D9" s="30">
        <f t="shared" si="0"/>
        <v>21.204217241073803</v>
      </c>
      <c r="E9" s="29">
        <f>infanzia!E9+primaria!G9+'I grado'!G9+'II grado '!E9</f>
        <v>20080</v>
      </c>
      <c r="F9" s="29">
        <f>infanzia!F9+primaria!H9+'I grado'!H9+'II grado '!F9</f>
        <v>63659.61111111111</v>
      </c>
      <c r="G9" s="30">
        <f t="shared" si="1"/>
        <v>11.278673989176811</v>
      </c>
      <c r="H9" s="29">
        <f>infanzia!H9+primaria!J9+'I grado'!J9+'II grado '!H9</f>
        <v>8744.921818181818</v>
      </c>
      <c r="I9" s="49">
        <f t="shared" si="2"/>
        <v>2.2961897679006227</v>
      </c>
      <c r="J9" s="53">
        <f>infanzia!J9+primaria!L9+'I grado'!L9+'II grado '!J9</f>
        <v>59187</v>
      </c>
      <c r="K9" s="26">
        <f>infanzia!K9+primaria!M9+'I grado'!M9+'II grado '!K9</f>
        <v>719301</v>
      </c>
      <c r="L9" s="4">
        <f>infanzia!L9+primaria!O9+'I grado'!O9+'II grado '!L9</f>
        <v>33705</v>
      </c>
      <c r="M9" s="8">
        <f t="shared" si="3"/>
        <v>21.34107699154428</v>
      </c>
      <c r="N9" s="4">
        <f>infanzia!N9+primaria!R9+'I grado'!R9+'II grado '!N9</f>
        <v>20812</v>
      </c>
      <c r="O9" s="3">
        <f>infanzia!O9+primaria!S9+'I grado'!S9+'II grado '!O9</f>
        <v>60452</v>
      </c>
      <c r="P9" s="8">
        <f t="shared" si="4"/>
        <v>11.898713028518493</v>
      </c>
      <c r="Q9" s="3">
        <f>infanzia!Q9+primaria!U9+'I grado'!U9+'II grado '!Q9</f>
        <v>8827</v>
      </c>
      <c r="R9" s="12">
        <f t="shared" si="5"/>
        <v>2.3577659453948114</v>
      </c>
      <c r="S9" s="63">
        <f t="shared" si="6"/>
        <v>1305</v>
      </c>
      <c r="T9" s="38">
        <f t="shared" si="6"/>
        <v>-156</v>
      </c>
      <c r="U9" s="38">
        <f t="shared" si="7"/>
        <v>-3207.6111111111095</v>
      </c>
      <c r="V9" s="38">
        <f t="shared" si="8"/>
        <v>732</v>
      </c>
      <c r="W9" s="39">
        <f t="shared" si="9"/>
        <v>82.0781818181822</v>
      </c>
    </row>
    <row r="10" spans="1:23" ht="30" customHeight="1">
      <c r="A10" s="9" t="s">
        <v>15</v>
      </c>
      <c r="B10" s="28">
        <f>infanzia!B10+primaria!B10+'I grado'!B10+'II grado '!B10</f>
        <v>168239</v>
      </c>
      <c r="C10" s="29">
        <f>infanzia!C10+primaria!D10+'I grado'!D10+'II grado '!C10</f>
        <v>8108</v>
      </c>
      <c r="D10" s="30">
        <f t="shared" si="0"/>
        <v>20.7497533300444</v>
      </c>
      <c r="E10" s="29">
        <f>infanzia!E10+primaria!G10+'I grado'!G10+'II grado '!E10</f>
        <v>3918</v>
      </c>
      <c r="F10" s="29">
        <f>infanzia!F10+primaria!H10+'I grado'!H10+'II grado '!F10</f>
        <v>15403.722222222223</v>
      </c>
      <c r="G10" s="30">
        <f t="shared" si="1"/>
        <v>10.921970519391056</v>
      </c>
      <c r="H10" s="29">
        <f>infanzia!H10+primaria!J10+'I grado'!J10+'II grado '!H10</f>
        <v>2120.4044444444444</v>
      </c>
      <c r="I10" s="49">
        <f t="shared" si="2"/>
        <v>1.8477606997407203</v>
      </c>
      <c r="J10" s="53">
        <f>infanzia!J10+primaria!L10+'I grado'!L10+'II grado '!J10</f>
        <v>14070</v>
      </c>
      <c r="K10" s="26">
        <f>infanzia!K10+primaria!M10+'I grado'!M10+'II grado '!K10</f>
        <v>169689</v>
      </c>
      <c r="L10" s="4">
        <f>infanzia!L10+primaria!O10+'I grado'!O10+'II grado '!L10</f>
        <v>7982</v>
      </c>
      <c r="M10" s="8">
        <f t="shared" si="3"/>
        <v>21.258957654723126</v>
      </c>
      <c r="N10" s="4">
        <f>infanzia!N10+primaria!R10+'I grado'!R10+'II grado '!N10</f>
        <v>4112</v>
      </c>
      <c r="O10" s="3">
        <f>infanzia!O10+primaria!S10+'I grado'!S10+'II grado '!O10</f>
        <v>14626</v>
      </c>
      <c r="P10" s="8">
        <f t="shared" si="4"/>
        <v>11.601873376179407</v>
      </c>
      <c r="Q10" s="3">
        <f>infanzia!Q10+primaria!U10+'I grado'!U10+'II grado '!Q10</f>
        <v>2120</v>
      </c>
      <c r="R10" s="12">
        <f t="shared" si="5"/>
        <v>1.939622641509434</v>
      </c>
      <c r="S10" s="63">
        <f t="shared" si="6"/>
        <v>1450</v>
      </c>
      <c r="T10" s="38">
        <f t="shared" si="6"/>
        <v>-126</v>
      </c>
      <c r="U10" s="38">
        <f t="shared" si="7"/>
        <v>-777.7222222222226</v>
      </c>
      <c r="V10" s="38">
        <f t="shared" si="8"/>
        <v>194</v>
      </c>
      <c r="W10" s="39">
        <f t="shared" si="9"/>
        <v>-0.40444444444437977</v>
      </c>
    </row>
    <row r="11" spans="1:23" ht="30" customHeight="1">
      <c r="A11" s="9" t="s">
        <v>16</v>
      </c>
      <c r="B11" s="28">
        <f>infanzia!B11+primaria!B11+'I grado'!B11+'II grado '!B11</f>
        <v>1098289</v>
      </c>
      <c r="C11" s="29">
        <f>infanzia!C11+primaria!D11+'I grado'!D11+'II grado '!C11</f>
        <v>51933</v>
      </c>
      <c r="D11" s="30">
        <f t="shared" si="0"/>
        <v>21.14819093832438</v>
      </c>
      <c r="E11" s="29">
        <f>infanzia!E11+primaria!G11+'I grado'!G11+'II grado '!E11</f>
        <v>25402</v>
      </c>
      <c r="F11" s="29">
        <f>infanzia!F11+primaria!H11+'I grado'!H11+'II grado '!F11</f>
        <v>101823.22222222222</v>
      </c>
      <c r="G11" s="30">
        <f t="shared" si="1"/>
        <v>10.786233002949556</v>
      </c>
      <c r="H11" s="29">
        <f>infanzia!H11+primaria!J11+'I grado'!J11+'II grado '!H11</f>
        <v>11480.34</v>
      </c>
      <c r="I11" s="49">
        <f t="shared" si="2"/>
        <v>2.2126522385225527</v>
      </c>
      <c r="J11" s="53">
        <f>infanzia!J11+primaria!L11+'I grado'!L11+'II grado '!J11</f>
        <v>91967</v>
      </c>
      <c r="K11" s="26">
        <f>infanzia!K11+primaria!M11+'I grado'!M11+'II grado '!K11</f>
        <v>1118131</v>
      </c>
      <c r="L11" s="4">
        <f>infanzia!L11+primaria!O11+'I grado'!O11+'II grado '!L11</f>
        <v>52008</v>
      </c>
      <c r="M11" s="8">
        <f t="shared" si="3"/>
        <v>21.499211659744656</v>
      </c>
      <c r="N11" s="4">
        <f>infanzia!N11+primaria!R11+'I grado'!R11+'II grado '!N11</f>
        <v>26738</v>
      </c>
      <c r="O11" s="3">
        <f>infanzia!O11+primaria!S11+'I grado'!S11+'II grado '!O11</f>
        <v>96944</v>
      </c>
      <c r="P11" s="8">
        <f t="shared" si="4"/>
        <v>11.533782389833306</v>
      </c>
      <c r="Q11" s="3">
        <f>infanzia!Q11+primaria!U11+'I grado'!U11+'II grado '!Q11</f>
        <v>11556</v>
      </c>
      <c r="R11" s="12">
        <f t="shared" si="5"/>
        <v>2.3137763932156457</v>
      </c>
      <c r="S11" s="63">
        <f t="shared" si="6"/>
        <v>19842</v>
      </c>
      <c r="T11" s="38">
        <f t="shared" si="6"/>
        <v>75</v>
      </c>
      <c r="U11" s="38">
        <f t="shared" si="7"/>
        <v>-4879.222222222219</v>
      </c>
      <c r="V11" s="38">
        <f t="shared" si="8"/>
        <v>1336</v>
      </c>
      <c r="W11" s="39">
        <f t="shared" si="9"/>
        <v>75.65999999999985</v>
      </c>
    </row>
    <row r="12" spans="1:23" ht="30" customHeight="1">
      <c r="A12" s="9" t="s">
        <v>17</v>
      </c>
      <c r="B12" s="28">
        <f>infanzia!B12+primaria!B12+'I grado'!B12+'II grado '!B12</f>
        <v>213239</v>
      </c>
      <c r="C12" s="29">
        <f>infanzia!C12+primaria!D12+'I grado'!D12+'II grado '!C12</f>
        <v>10028</v>
      </c>
      <c r="D12" s="30">
        <f t="shared" si="0"/>
        <v>21.264359792580773</v>
      </c>
      <c r="E12" s="29">
        <f>infanzia!E12+primaria!G12+'I grado'!G12+'II grado '!E12</f>
        <v>4718</v>
      </c>
      <c r="F12" s="29">
        <f>infanzia!F12+primaria!H12+'I grado'!H12+'II grado '!F12</f>
        <v>18828.944444444445</v>
      </c>
      <c r="G12" s="30">
        <f t="shared" si="1"/>
        <v>11.325063952956588</v>
      </c>
      <c r="H12" s="29">
        <f>infanzia!H12+primaria!J12+'I grado'!J12+'II grado '!H12</f>
        <v>2248.958686868687</v>
      </c>
      <c r="I12" s="49">
        <f t="shared" si="2"/>
        <v>2.0978597906434002</v>
      </c>
      <c r="J12" s="53">
        <f>infanzia!J12+primaria!L12+'I grado'!L12+'II grado '!J12</f>
        <v>17183</v>
      </c>
      <c r="K12" s="26">
        <f>infanzia!K12+primaria!M12+'I grado'!M12+'II grado '!K12</f>
        <v>215385</v>
      </c>
      <c r="L12" s="4">
        <f>infanzia!L12+primaria!O12+'I grado'!O12+'II grado '!L12</f>
        <v>9907</v>
      </c>
      <c r="M12" s="8">
        <f t="shared" si="3"/>
        <v>21.740688402139902</v>
      </c>
      <c r="N12" s="4">
        <f>infanzia!N12+primaria!R12+'I grado'!R12+'II grado '!N12</f>
        <v>5016</v>
      </c>
      <c r="O12" s="3">
        <f>infanzia!O12+primaria!S12+'I grado'!S12+'II grado '!O12</f>
        <v>17907</v>
      </c>
      <c r="P12" s="8">
        <f t="shared" si="4"/>
        <v>12.027977885743006</v>
      </c>
      <c r="Q12" s="3">
        <f>infanzia!Q12+primaria!U12+'I grado'!U12+'II grado '!Q12</f>
        <v>2286</v>
      </c>
      <c r="R12" s="12">
        <f t="shared" si="5"/>
        <v>2.1942257217847767</v>
      </c>
      <c r="S12" s="63">
        <f t="shared" si="6"/>
        <v>2146</v>
      </c>
      <c r="T12" s="38">
        <f t="shared" si="6"/>
        <v>-121</v>
      </c>
      <c r="U12" s="38">
        <f t="shared" si="7"/>
        <v>-921.9444444444453</v>
      </c>
      <c r="V12" s="38">
        <f t="shared" si="8"/>
        <v>298</v>
      </c>
      <c r="W12" s="39">
        <f t="shared" si="9"/>
        <v>37.04131313131302</v>
      </c>
    </row>
    <row r="13" spans="1:23" ht="30" customHeight="1">
      <c r="A13" s="9" t="s">
        <v>18</v>
      </c>
      <c r="B13" s="28">
        <f>infanzia!B13+primaria!B13+'I grado'!B13+'II grado '!B13</f>
        <v>45331</v>
      </c>
      <c r="C13" s="29">
        <f>infanzia!C13+primaria!D13+'I grado'!D13+'II grado '!C13</f>
        <v>2426</v>
      </c>
      <c r="D13" s="30">
        <f t="shared" si="0"/>
        <v>18.685490519373456</v>
      </c>
      <c r="E13" s="29">
        <f>infanzia!E13+primaria!G13+'I grado'!G13+'II grado '!E13</f>
        <v>882</v>
      </c>
      <c r="F13" s="29">
        <f>infanzia!F13+primaria!H13+'I grado'!H13+'II grado '!F13</f>
        <v>4374.444444444444</v>
      </c>
      <c r="G13" s="30">
        <f t="shared" si="1"/>
        <v>10.362687325374651</v>
      </c>
      <c r="H13" s="29">
        <f>infanzia!H13+primaria!J13+'I grado'!J13+'II grado '!H13</f>
        <v>467.2020202020202</v>
      </c>
      <c r="I13" s="49">
        <f t="shared" si="2"/>
        <v>1.8878343026398288</v>
      </c>
      <c r="J13" s="53">
        <f>infanzia!J13+primaria!L13+'I grado'!L13+'II grado '!J13</f>
        <v>3917</v>
      </c>
      <c r="K13" s="26">
        <f>infanzia!K13+primaria!M13+'I grado'!M13+'II grado '!K13</f>
        <v>45389</v>
      </c>
      <c r="L13" s="4">
        <f>infanzia!L13+primaria!O13+'I grado'!O13+'II grado '!L13</f>
        <v>2322</v>
      </c>
      <c r="M13" s="8">
        <f t="shared" si="3"/>
        <v>19.547372954349697</v>
      </c>
      <c r="N13" s="4">
        <f>infanzia!N13+primaria!R13+'I grado'!R13+'II grado '!N13</f>
        <v>898</v>
      </c>
      <c r="O13" s="3">
        <f>infanzia!O13+primaria!S13+'I grado'!S13+'II grado '!O13</f>
        <v>4018</v>
      </c>
      <c r="P13" s="8">
        <f t="shared" si="4"/>
        <v>11.29641612742658</v>
      </c>
      <c r="Q13" s="3">
        <f>infanzia!Q13+primaria!U13+'I grado'!U13+'II grado '!Q13</f>
        <v>463</v>
      </c>
      <c r="R13" s="12">
        <f t="shared" si="5"/>
        <v>1.939524838012959</v>
      </c>
      <c r="S13" s="63">
        <f t="shared" si="6"/>
        <v>58</v>
      </c>
      <c r="T13" s="38">
        <f t="shared" si="6"/>
        <v>-104</v>
      </c>
      <c r="U13" s="38">
        <f t="shared" si="7"/>
        <v>-356.44444444444434</v>
      </c>
      <c r="V13" s="38">
        <f t="shared" si="8"/>
        <v>16</v>
      </c>
      <c r="W13" s="39">
        <f t="shared" si="9"/>
        <v>-4.202020202020208</v>
      </c>
    </row>
    <row r="14" spans="1:23" ht="30" customHeight="1">
      <c r="A14" s="9" t="s">
        <v>19</v>
      </c>
      <c r="B14" s="28">
        <f>infanzia!B14+primaria!B14+'I grado'!B14+'II grado '!B14</f>
        <v>512180</v>
      </c>
      <c r="C14" s="29">
        <f>infanzia!C14+primaria!D14+'I grado'!D14+'II grado '!C14</f>
        <v>25126</v>
      </c>
      <c r="D14" s="30">
        <f t="shared" si="0"/>
        <v>20.38446230995781</v>
      </c>
      <c r="E14" s="29">
        <f>infanzia!E14+primaria!G14+'I grado'!G14+'II grado '!E14</f>
        <v>11866</v>
      </c>
      <c r="F14" s="29">
        <f>infanzia!F14+primaria!H14+'I grado'!H14+'II grado '!F14</f>
        <v>48975.11111111111</v>
      </c>
      <c r="G14" s="30">
        <f t="shared" si="1"/>
        <v>10.457965043468791</v>
      </c>
      <c r="H14" s="29">
        <f>infanzia!H14+primaria!J14+'I grado'!J14+'II grado '!H14</f>
        <v>6084.209090909091</v>
      </c>
      <c r="I14" s="49">
        <f t="shared" si="2"/>
        <v>1.9502945777668867</v>
      </c>
      <c r="J14" s="53">
        <f>infanzia!J14+primaria!L14+'I grado'!L14+'II grado '!J14</f>
        <v>44509</v>
      </c>
      <c r="K14" s="26">
        <f>infanzia!K14+primaria!M14+'I grado'!M14+'II grado '!K14</f>
        <v>517347</v>
      </c>
      <c r="L14" s="4">
        <f>infanzia!L14+primaria!O14+'I grado'!O14+'II grado '!L14</f>
        <v>24779</v>
      </c>
      <c r="M14" s="8">
        <f t="shared" si="3"/>
        <v>20.87844545784737</v>
      </c>
      <c r="N14" s="4">
        <f>infanzia!N14+primaria!R14+'I grado'!R14+'II grado '!N14</f>
        <v>12745</v>
      </c>
      <c r="O14" s="3">
        <f>infanzia!O14+primaria!S14+'I grado'!S14+'II grado '!O14</f>
        <v>46471</v>
      </c>
      <c r="P14" s="8">
        <f t="shared" si="4"/>
        <v>11.132684900260378</v>
      </c>
      <c r="Q14" s="3">
        <f>infanzia!Q14+primaria!U14+'I grado'!U14+'II grado '!Q14</f>
        <v>6086</v>
      </c>
      <c r="R14" s="12">
        <f t="shared" si="5"/>
        <v>2.0941505093657575</v>
      </c>
      <c r="S14" s="63">
        <f t="shared" si="6"/>
        <v>5167</v>
      </c>
      <c r="T14" s="38">
        <f t="shared" si="6"/>
        <v>-347</v>
      </c>
      <c r="U14" s="38">
        <f t="shared" si="7"/>
        <v>-2504.1111111111095</v>
      </c>
      <c r="V14" s="38">
        <f t="shared" si="8"/>
        <v>879</v>
      </c>
      <c r="W14" s="39">
        <f t="shared" si="9"/>
        <v>1.7909090909088263</v>
      </c>
    </row>
    <row r="15" spans="1:23" ht="30" customHeight="1">
      <c r="A15" s="9" t="s">
        <v>20</v>
      </c>
      <c r="B15" s="28">
        <f>infanzia!B15+primaria!B15+'I grado'!B15+'II grado '!B15</f>
        <v>657406</v>
      </c>
      <c r="C15" s="29">
        <f>infanzia!C15+primaria!D15+'I grado'!D15+'II grado '!C15</f>
        <v>30494</v>
      </c>
      <c r="D15" s="30">
        <f t="shared" si="0"/>
        <v>21.55853610546337</v>
      </c>
      <c r="E15" s="29">
        <f>infanzia!E15+primaria!G15+'I grado'!G15+'II grado '!E15</f>
        <v>13095</v>
      </c>
      <c r="F15" s="29">
        <f>infanzia!F15+primaria!H15+'I grado'!H15+'II grado '!F15</f>
        <v>56343.16666666667</v>
      </c>
      <c r="G15" s="30">
        <f t="shared" si="1"/>
        <v>11.667892290990626</v>
      </c>
      <c r="H15" s="29">
        <f>infanzia!H15+primaria!J15+'I grado'!J15+'II grado '!H15</f>
        <v>7533.265858585859</v>
      </c>
      <c r="I15" s="49">
        <f t="shared" si="2"/>
        <v>1.7382899058414736</v>
      </c>
      <c r="J15" s="53">
        <f>infanzia!J15+primaria!L15+'I grado'!L15+'II grado '!J15</f>
        <v>51438</v>
      </c>
      <c r="K15" s="26">
        <f>infanzia!K15+primaria!M15+'I grado'!M15+'II grado '!K15</f>
        <v>654268</v>
      </c>
      <c r="L15" s="4">
        <f>infanzia!L15+primaria!O15+'I grado'!O15+'II grado '!L15</f>
        <v>29951</v>
      </c>
      <c r="M15" s="8">
        <f t="shared" si="3"/>
        <v>21.844612867683885</v>
      </c>
      <c r="N15" s="4">
        <f>infanzia!N15+primaria!R15+'I grado'!R15+'II grado '!N15</f>
        <v>13205</v>
      </c>
      <c r="O15" s="3">
        <f>infanzia!O15+primaria!S15+'I grado'!S15+'II grado '!O15</f>
        <v>52385</v>
      </c>
      <c r="P15" s="8">
        <f t="shared" si="4"/>
        <v>12.489605803187935</v>
      </c>
      <c r="Q15" s="3">
        <f>infanzia!Q15+primaria!U15+'I grado'!U15+'II grado '!Q15</f>
        <v>7494</v>
      </c>
      <c r="R15" s="12">
        <f t="shared" si="5"/>
        <v>1.7620763277288498</v>
      </c>
      <c r="S15" s="63">
        <f t="shared" si="6"/>
        <v>-3138</v>
      </c>
      <c r="T15" s="38">
        <f t="shared" si="6"/>
        <v>-543</v>
      </c>
      <c r="U15" s="38">
        <f t="shared" si="7"/>
        <v>-3958.1666666666715</v>
      </c>
      <c r="V15" s="38">
        <f t="shared" si="8"/>
        <v>110</v>
      </c>
      <c r="W15" s="39">
        <f t="shared" si="9"/>
        <v>-39.26585858585895</v>
      </c>
    </row>
    <row r="16" spans="1:23" ht="30" customHeight="1">
      <c r="A16" s="9" t="s">
        <v>21</v>
      </c>
      <c r="B16" s="28">
        <f>infanzia!B16+primaria!B16+'I grado'!B16+'II grado '!B16</f>
        <v>220311</v>
      </c>
      <c r="C16" s="29">
        <f>infanzia!C16+primaria!D16+'I grado'!D16+'II grado '!C16</f>
        <v>11563</v>
      </c>
      <c r="D16" s="30">
        <f t="shared" si="0"/>
        <v>19.05310040646891</v>
      </c>
      <c r="E16" s="29">
        <f>infanzia!E16+primaria!G16+'I grado'!G16+'II grado '!E16</f>
        <v>4430</v>
      </c>
      <c r="F16" s="29">
        <f>infanzia!F16+primaria!H16+'I grado'!H16+'II grado '!F16</f>
        <v>22173.166666666668</v>
      </c>
      <c r="G16" s="30">
        <f t="shared" si="1"/>
        <v>9.93592856230128</v>
      </c>
      <c r="H16" s="29">
        <f>infanzia!H16+primaria!J16+'I grado'!J16+'II grado '!H16</f>
        <v>2515.572323232323</v>
      </c>
      <c r="I16" s="49">
        <f t="shared" si="2"/>
        <v>1.7610306645080989</v>
      </c>
      <c r="J16" s="53">
        <f>infanzia!J16+primaria!L16+'I grado'!L16+'II grado '!J16</f>
        <v>20009</v>
      </c>
      <c r="K16" s="26">
        <f>infanzia!K16+primaria!M16+'I grado'!M16+'II grado '!K16</f>
        <v>218374</v>
      </c>
      <c r="L16" s="4">
        <f>infanzia!L16+primaria!O16+'I grado'!O16+'II grado '!L16</f>
        <v>11231</v>
      </c>
      <c r="M16" s="8">
        <f t="shared" si="3"/>
        <v>19.443860742587482</v>
      </c>
      <c r="N16" s="4">
        <f>infanzia!N16+primaria!R16+'I grado'!R16+'II grado '!N16</f>
        <v>4366</v>
      </c>
      <c r="O16" s="3">
        <f>infanzia!O16+primaria!S16+'I grado'!S16+'II grado '!O16</f>
        <v>20581</v>
      </c>
      <c r="P16" s="8">
        <f t="shared" si="4"/>
        <v>10.610465963752976</v>
      </c>
      <c r="Q16" s="3">
        <f>infanzia!Q16+primaria!U16+'I grado'!U16+'II grado '!Q16</f>
        <v>2431</v>
      </c>
      <c r="R16" s="12">
        <f t="shared" si="5"/>
        <v>1.7959687371452078</v>
      </c>
      <c r="S16" s="63">
        <f t="shared" si="6"/>
        <v>-1937</v>
      </c>
      <c r="T16" s="38">
        <f t="shared" si="6"/>
        <v>-332</v>
      </c>
      <c r="U16" s="38">
        <f t="shared" si="7"/>
        <v>-1592.1666666666679</v>
      </c>
      <c r="V16" s="38">
        <f t="shared" si="8"/>
        <v>-64</v>
      </c>
      <c r="W16" s="39">
        <f t="shared" si="9"/>
        <v>-84.57232323232301</v>
      </c>
    </row>
    <row r="17" spans="1:23" ht="30" customHeight="1">
      <c r="A17" s="9" t="s">
        <v>22</v>
      </c>
      <c r="B17" s="28">
        <f>infanzia!B17+primaria!B17+'I grado'!B17+'II grado '!B17</f>
        <v>810406</v>
      </c>
      <c r="C17" s="29">
        <f>infanzia!C17+primaria!D17+'I grado'!D17+'II grado '!C17</f>
        <v>39267</v>
      </c>
      <c r="D17" s="30">
        <f t="shared" si="0"/>
        <v>20.638347722005754</v>
      </c>
      <c r="E17" s="29">
        <f>infanzia!E17+primaria!G17+'I grado'!G17+'II grado '!E17</f>
        <v>20557</v>
      </c>
      <c r="F17" s="29">
        <f>infanzia!F17+primaria!H17+'I grado'!H17+'II grado '!F17</f>
        <v>72317.05555555556</v>
      </c>
      <c r="G17" s="30">
        <f t="shared" si="1"/>
        <v>11.206291431174602</v>
      </c>
      <c r="H17" s="29">
        <f>infanzia!H17+primaria!J17+'I grado'!J17+'II grado '!H17</f>
        <v>11912.907272727274</v>
      </c>
      <c r="I17" s="49">
        <f t="shared" si="2"/>
        <v>1.7256073206464064</v>
      </c>
      <c r="J17" s="53">
        <f>infanzia!J17+primaria!L17+'I grado'!L17+'II grado '!J17</f>
        <v>65743</v>
      </c>
      <c r="K17" s="26">
        <f>infanzia!K17+primaria!M17+'I grado'!M17+'II grado '!K17</f>
        <v>804175</v>
      </c>
      <c r="L17" s="4">
        <f>infanzia!L17+primaria!O17+'I grado'!O17+'II grado '!L17</f>
        <v>38459</v>
      </c>
      <c r="M17" s="8">
        <f t="shared" si="3"/>
        <v>20.909930055383654</v>
      </c>
      <c r="N17" s="4">
        <f>infanzia!N17+primaria!R17+'I grado'!R17+'II grado '!N17</f>
        <v>20755</v>
      </c>
      <c r="O17" s="3">
        <f>infanzia!O17+primaria!S17+'I grado'!S17+'II grado '!O17</f>
        <v>67210</v>
      </c>
      <c r="P17" s="8">
        <f t="shared" si="4"/>
        <v>11.96510935872638</v>
      </c>
      <c r="Q17" s="3">
        <f>infanzia!Q17+primaria!U17+'I grado'!U17+'II grado '!Q17</f>
        <v>11414</v>
      </c>
      <c r="R17" s="12">
        <f t="shared" si="5"/>
        <v>1.8183809356930085</v>
      </c>
      <c r="S17" s="63">
        <f t="shared" si="6"/>
        <v>-6231</v>
      </c>
      <c r="T17" s="38">
        <f t="shared" si="6"/>
        <v>-808</v>
      </c>
      <c r="U17" s="38">
        <f t="shared" si="7"/>
        <v>-5107.055555555562</v>
      </c>
      <c r="V17" s="38">
        <f t="shared" si="8"/>
        <v>198</v>
      </c>
      <c r="W17" s="39">
        <f t="shared" si="9"/>
        <v>-498.9072727272742</v>
      </c>
    </row>
    <row r="18" spans="1:23" ht="30" customHeight="1">
      <c r="A18" s="9" t="s">
        <v>23</v>
      </c>
      <c r="B18" s="28">
        <f>infanzia!B18+primaria!B18+'I grado'!B18+'II grado '!B18</f>
        <v>446503</v>
      </c>
      <c r="C18" s="29">
        <f>infanzia!C18+primaria!D18+'I grado'!D18+'II grado '!C18</f>
        <v>20909</v>
      </c>
      <c r="D18" s="30">
        <f t="shared" si="0"/>
        <v>21.35458415036587</v>
      </c>
      <c r="E18" s="29">
        <f>infanzia!E18+primaria!G18+'I grado'!G18+'II grado '!E18</f>
        <v>8864</v>
      </c>
      <c r="F18" s="29">
        <f>infanzia!F18+primaria!H18+'I grado'!H18+'II grado '!F18</f>
        <v>40542.27777777778</v>
      </c>
      <c r="G18" s="30">
        <f t="shared" si="1"/>
        <v>11.013268727706741</v>
      </c>
      <c r="H18" s="29">
        <f>infanzia!H18+primaria!J18+'I grado'!J18+'II grado '!H18</f>
        <v>4645.368080808081</v>
      </c>
      <c r="I18" s="49">
        <f t="shared" si="2"/>
        <v>1.908137276919092</v>
      </c>
      <c r="J18" s="53">
        <f>infanzia!J18+primaria!L18+'I grado'!L18+'II grado '!J18</f>
        <v>37280</v>
      </c>
      <c r="K18" s="26">
        <f>infanzia!K18+primaria!M18+'I grado'!M18+'II grado '!K18</f>
        <v>451569</v>
      </c>
      <c r="L18" s="4">
        <f>infanzia!L18+primaria!O18+'I grado'!O18+'II grado '!L18</f>
        <v>20915</v>
      </c>
      <c r="M18" s="8">
        <f t="shared" si="3"/>
        <v>21.590676547932105</v>
      </c>
      <c r="N18" s="4">
        <f>infanzia!N18+primaria!R18+'I grado'!R18+'II grado '!N18</f>
        <v>9309</v>
      </c>
      <c r="O18" s="3">
        <f>infanzia!O18+primaria!S18+'I grado'!S18+'II grado '!O18</f>
        <v>38814</v>
      </c>
      <c r="P18" s="8">
        <f t="shared" si="4"/>
        <v>11.634178389240995</v>
      </c>
      <c r="Q18" s="3">
        <f>infanzia!Q18+primaria!U18+'I grado'!U18+'II grado '!Q18</f>
        <v>4654</v>
      </c>
      <c r="R18" s="12">
        <f t="shared" si="5"/>
        <v>2.0002148689299526</v>
      </c>
      <c r="S18" s="63">
        <f t="shared" si="6"/>
        <v>5066</v>
      </c>
      <c r="T18" s="38">
        <f t="shared" si="6"/>
        <v>6</v>
      </c>
      <c r="U18" s="38">
        <f t="shared" si="7"/>
        <v>-1728.277777777781</v>
      </c>
      <c r="V18" s="38">
        <f t="shared" si="8"/>
        <v>445</v>
      </c>
      <c r="W18" s="39">
        <f t="shared" si="9"/>
        <v>8.631919191919224</v>
      </c>
    </row>
    <row r="19" spans="1:23" ht="30" customHeight="1">
      <c r="A19" s="9" t="s">
        <v>24</v>
      </c>
      <c r="B19" s="28">
        <f>infanzia!B19+primaria!B19+'I grado'!B19+'II grado '!B19</f>
        <v>114198</v>
      </c>
      <c r="C19" s="29">
        <f>infanzia!C19+primaria!D19+'I grado'!D19+'II grado '!C19</f>
        <v>5682</v>
      </c>
      <c r="D19" s="30">
        <f t="shared" si="0"/>
        <v>20.09820485744456</v>
      </c>
      <c r="E19" s="29">
        <f>infanzia!E19+primaria!G19+'I grado'!G19+'II grado '!E19</f>
        <v>2211</v>
      </c>
      <c r="F19" s="29">
        <f>infanzia!F19+primaria!H19+'I grado'!H19+'II grado '!F19</f>
        <v>10638.222222222223</v>
      </c>
      <c r="G19" s="30">
        <f t="shared" si="1"/>
        <v>10.734688335561497</v>
      </c>
      <c r="H19" s="29">
        <f>infanzia!H19+primaria!J19+'I grado'!J19+'II grado '!H19</f>
        <v>965</v>
      </c>
      <c r="I19" s="49">
        <f t="shared" si="2"/>
        <v>2.2911917098445596</v>
      </c>
      <c r="J19" s="53">
        <f>infanzia!J19+primaria!L19+'I grado'!L19+'II grado '!J19</f>
        <v>9543</v>
      </c>
      <c r="K19" s="26">
        <f>infanzia!K19+primaria!M19+'I grado'!M19+'II grado '!K19</f>
        <v>115828</v>
      </c>
      <c r="L19" s="4">
        <f>infanzia!L19+primaria!O19+'I grado'!O19+'II grado '!L19</f>
        <v>5586</v>
      </c>
      <c r="M19" s="8">
        <f t="shared" si="3"/>
        <v>20.735409953455065</v>
      </c>
      <c r="N19" s="4">
        <f>infanzia!N19+primaria!R19+'I grado'!R19+'II grado '!N19</f>
        <v>2279</v>
      </c>
      <c r="O19" s="3">
        <f>infanzia!O19+primaria!S19+'I grado'!S19+'II grado '!O19</f>
        <v>10079</v>
      </c>
      <c r="P19" s="8">
        <f t="shared" si="4"/>
        <v>11.492013096537354</v>
      </c>
      <c r="Q19" s="3">
        <f>infanzia!Q19+primaria!U19+'I grado'!U19+'II grado '!Q19</f>
        <v>995</v>
      </c>
      <c r="R19" s="12">
        <f t="shared" si="5"/>
        <v>2.2904522613065326</v>
      </c>
      <c r="S19" s="63">
        <f t="shared" si="6"/>
        <v>1630</v>
      </c>
      <c r="T19" s="38">
        <f t="shared" si="6"/>
        <v>-96</v>
      </c>
      <c r="U19" s="38">
        <f t="shared" si="7"/>
        <v>-559.2222222222226</v>
      </c>
      <c r="V19" s="38">
        <f t="shared" si="8"/>
        <v>68</v>
      </c>
      <c r="W19" s="39">
        <f t="shared" si="9"/>
        <v>30</v>
      </c>
    </row>
    <row r="20" spans="1:23" ht="30" customHeight="1">
      <c r="A20" s="9" t="s">
        <v>25</v>
      </c>
      <c r="B20" s="28">
        <f>infanzia!B20+primaria!B20+'I grado'!B20+'II grado '!B20</f>
        <v>576181</v>
      </c>
      <c r="C20" s="29">
        <f>infanzia!C20+primaria!D20+'I grado'!D20+'II grado '!C20</f>
        <v>28026</v>
      </c>
      <c r="D20" s="30">
        <f t="shared" si="0"/>
        <v>20.55880254049811</v>
      </c>
      <c r="E20" s="29">
        <f>infanzia!E20+primaria!G20+'I grado'!G20+'II grado '!E20</f>
        <v>12149</v>
      </c>
      <c r="F20" s="29">
        <f>infanzia!F20+primaria!H20+'I grado'!H20+'II grado '!F20</f>
        <v>52667</v>
      </c>
      <c r="G20" s="30">
        <f t="shared" si="1"/>
        <v>10.940076328630832</v>
      </c>
      <c r="H20" s="29">
        <f>infanzia!H20+primaria!J20+'I grado'!J20+'II grado '!H20</f>
        <v>5838.6878787878795</v>
      </c>
      <c r="I20" s="49">
        <f t="shared" si="2"/>
        <v>2.0807757243091665</v>
      </c>
      <c r="J20" s="53">
        <f>infanzia!J20+primaria!L20+'I grado'!L20+'II grado '!J20</f>
        <v>48203</v>
      </c>
      <c r="K20" s="26">
        <f>infanzia!K20+primaria!M20+'I grado'!M20+'II grado '!K20</f>
        <v>584930</v>
      </c>
      <c r="L20" s="4">
        <f>infanzia!L20+primaria!O20+'I grado'!O20+'II grado '!L20</f>
        <v>27979</v>
      </c>
      <c r="M20" s="8">
        <f t="shared" si="3"/>
        <v>20.906036670359914</v>
      </c>
      <c r="N20" s="4">
        <f>infanzia!N20+primaria!R20+'I grado'!R20+'II grado '!N20</f>
        <v>12883</v>
      </c>
      <c r="O20" s="3">
        <f>infanzia!O20+primaria!S20+'I grado'!S20+'II grado '!O20</f>
        <v>49886</v>
      </c>
      <c r="P20" s="8">
        <f t="shared" si="4"/>
        <v>11.725333760975023</v>
      </c>
      <c r="Q20" s="3">
        <f>infanzia!Q20+primaria!U20+'I grado'!U20+'II grado '!Q20</f>
        <v>5900</v>
      </c>
      <c r="R20" s="12">
        <f t="shared" si="5"/>
        <v>2.1835593220338985</v>
      </c>
      <c r="S20" s="63">
        <f t="shared" si="6"/>
        <v>8749</v>
      </c>
      <c r="T20" s="38">
        <f t="shared" si="6"/>
        <v>-47</v>
      </c>
      <c r="U20" s="38">
        <f t="shared" si="7"/>
        <v>-2781</v>
      </c>
      <c r="V20" s="38">
        <f t="shared" si="8"/>
        <v>734</v>
      </c>
      <c r="W20" s="39">
        <f t="shared" si="9"/>
        <v>61.31212121212047</v>
      </c>
    </row>
    <row r="21" spans="1:23" ht="33.75" customHeight="1" thickBot="1">
      <c r="A21" s="10" t="s">
        <v>26</v>
      </c>
      <c r="B21" s="31">
        <f>infanzia!B21+primaria!B21+'I grado'!B21+'II grado '!B21</f>
        <v>7768071</v>
      </c>
      <c r="C21" s="32">
        <f>SUM(C3:C20)</f>
        <v>374946</v>
      </c>
      <c r="D21" s="33">
        <f t="shared" si="0"/>
        <v>20.717839368869118</v>
      </c>
      <c r="E21" s="32">
        <f>SUM(E3:E20)</f>
        <v>175778</v>
      </c>
      <c r="F21" s="32">
        <f>SUM(F3:F20)</f>
        <v>707682.1111111112</v>
      </c>
      <c r="G21" s="33">
        <f t="shared" si="1"/>
        <v>10.976780221000043</v>
      </c>
      <c r="H21" s="32">
        <f>SUM(H3:H20)</f>
        <v>90452.53505050506</v>
      </c>
      <c r="I21" s="50">
        <f t="shared" si="2"/>
        <v>1.9433175632043107</v>
      </c>
      <c r="J21" s="54">
        <f>SUM(J3:J20)</f>
        <v>645999</v>
      </c>
      <c r="K21" s="27">
        <f>SUM(K3:K20)</f>
        <v>7804711</v>
      </c>
      <c r="L21" s="14">
        <f>SUM(L3:L20)</f>
        <v>370711</v>
      </c>
      <c r="M21" s="15">
        <f t="shared" si="3"/>
        <v>21.053356927633654</v>
      </c>
      <c r="N21" s="14">
        <f>SUM(N3:N20)</f>
        <v>181177</v>
      </c>
      <c r="O21" s="14">
        <f>SUM(O3:O20)</f>
        <v>667020</v>
      </c>
      <c r="P21" s="15">
        <f t="shared" si="4"/>
        <v>11.70086504152799</v>
      </c>
      <c r="Q21" s="16">
        <f>SUM(Q3:Q20)</f>
        <v>90031</v>
      </c>
      <c r="R21" s="17">
        <f t="shared" si="5"/>
        <v>2.0123846230742743</v>
      </c>
      <c r="S21" s="64">
        <f t="shared" si="6"/>
        <v>36640</v>
      </c>
      <c r="T21" s="41">
        <f t="shared" si="6"/>
        <v>-4235</v>
      </c>
      <c r="U21" s="41">
        <f t="shared" si="7"/>
        <v>-40662.11111111124</v>
      </c>
      <c r="V21" s="41">
        <f t="shared" si="8"/>
        <v>5399</v>
      </c>
      <c r="W21" s="42">
        <f t="shared" si="9"/>
        <v>-421.5350505050592</v>
      </c>
    </row>
    <row r="27" ht="12">
      <c r="F27" s="55"/>
    </row>
    <row r="28" ht="12">
      <c r="F28" s="55"/>
    </row>
  </sheetData>
  <mergeCells count="3">
    <mergeCell ref="B1:I1"/>
    <mergeCell ref="J1:R1"/>
    <mergeCell ref="S1:W1"/>
  </mergeCells>
  <printOptions horizontalCentered="1"/>
  <pageMargins left="0.28" right="0.37" top="0.67" bottom="0.76" header="0.24" footer="0.41"/>
  <pageSetup fitToHeight="1" fitToWidth="1" horizontalDpi="600" verticalDpi="600" orientation="landscape" paperSize="9" scale="64" r:id="rId1"/>
  <headerFooter alignWithMargins="0">
    <oddHeader>&amp;L&amp;F&amp;R&amp;A</oddHeader>
    <oddFooter>&amp;L(*) DATI COMUNICATI AL SIDI ENTRO IL 27 OTTOBRE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SINTESI OF 2009/10</dc:title>
  <dc:subject/>
  <dc:creator> MIUR</dc:creator>
  <cp:keywords/>
  <dc:description/>
  <cp:lastModifiedBy> </cp:lastModifiedBy>
  <cp:lastPrinted>2010-01-12T17:19:14Z</cp:lastPrinted>
  <dcterms:created xsi:type="dcterms:W3CDTF">2009-11-16T10:31:47Z</dcterms:created>
  <dcterms:modified xsi:type="dcterms:W3CDTF">2010-03-03T10:14:09Z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