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A42"/>
  <workbookPr/>
  <bookViews>
    <workbookView xWindow="120" yWindow="90" windowWidth="9375" windowHeight="4965" tabRatio="945" activeTab="1"/>
  </bookViews>
  <sheets>
    <sheet name="Parametri" sheetId="1" r:id="rId1"/>
    <sheet name="riepilogo Na" sheetId="2" r:id="rId2"/>
    <sheet name="Dir.Did.Na" sheetId="3" r:id="rId3"/>
    <sheet name="Ist.Compr.Na" sheetId="4" r:id="rId4"/>
    <sheet name="Sc.Medie Na" sheetId="5" r:id="rId5"/>
    <sheet name="Class.Na" sheetId="6" r:id="rId6"/>
    <sheet name="Tecn.Na " sheetId="7" r:id="rId7"/>
    <sheet name="Ist. unif.Na" sheetId="8" r:id="rId8"/>
    <sheet name="Prof.Na" sheetId="9" r:id="rId9"/>
    <sheet name="Art.Na" sheetId="10" r:id="rId10"/>
    <sheet name="Conv. Educ.Na" sheetId="11" r:id="rId11"/>
  </sheets>
  <definedNames>
    <definedName name="_xlnm.Print_Area" localSheetId="4">'Sc.Medie Na'!$A:$IV</definedName>
    <definedName name="_xlnm.Print_Titles" localSheetId="9">'Art.Na'!$1:$1</definedName>
    <definedName name="_xlnm.Print_Titles" localSheetId="5">'Class.Na'!$1:$1</definedName>
    <definedName name="_xlnm.Print_Titles" localSheetId="10">'Conv. Educ.Na'!$1:$1</definedName>
    <definedName name="_xlnm.Print_Titles" localSheetId="2">'Dir.Did.Na'!$A:$E,'Dir.Did.Na'!$1:$1</definedName>
    <definedName name="_xlnm.Print_Titles" localSheetId="7">'Ist. unif.Na'!$A:$E,'Ist. unif.Na'!$1:$1</definedName>
    <definedName name="_xlnm.Print_Titles" localSheetId="3">'Ist.Compr.Na'!$A:$E,'Ist.Compr.Na'!$1:$1</definedName>
    <definedName name="_xlnm.Print_Titles" localSheetId="8">'Prof.Na'!$B:$D,'Prof.Na'!$1:$1</definedName>
    <definedName name="_xlnm.Print_Titles" localSheetId="1">'riepilogo Na'!$A:$A</definedName>
    <definedName name="_xlnm.Print_Titles" localSheetId="4">'Sc.Medie Na'!$B:$D,'Sc.Medie Na'!$1:$1</definedName>
    <definedName name="_xlnm.Print_Titles" localSheetId="6">'Tecn.Na '!$B:$D,'Tecn.Na '!$1:$1</definedName>
  </definedNames>
  <calcPr fullCalcOnLoad="1"/>
</workbook>
</file>

<file path=xl/comments3.xml><?xml version="1.0" encoding="utf-8"?>
<comments xmlns="http://schemas.openxmlformats.org/spreadsheetml/2006/main">
  <authors>
    <author>Un utente Microsoft Office soddisfatto</author>
  </authors>
  <commentList>
    <comment ref="K25" authorId="0">
      <text>
        <r>
          <rPr>
            <sz val="8"/>
            <rFont val="Tahoma"/>
            <family val="0"/>
          </rPr>
          <t xml:space="preserve">Giovanni Romeo:
scuola in ospedale del 38° Circ. Did. assegnata con decreto Dir. En. N°13461/569 del 9/7/2004
</t>
        </r>
      </text>
    </comment>
    <comment ref="K26" authorId="0">
      <text>
        <r>
          <rPr>
            <sz val="8"/>
            <rFont val="Tahoma"/>
            <family val="0"/>
          </rPr>
          <t xml:space="preserve">Giovanni Romeo:
scuola in ospedale assegnata al 36° Circolo con decreto Dir. En. N°13461/569 del 9/7/2004
</t>
        </r>
      </text>
    </comment>
    <comment ref="D110" authorId="0">
      <text>
        <r>
          <rPr>
            <sz val="8"/>
            <rFont val="Tahoma"/>
            <family val="0"/>
          </rPr>
          <t xml:space="preserve">Demo:
dall' 1/9/2004 si fondono il 4° e il 5° circolo di Ercolano
</t>
        </r>
      </text>
    </comment>
    <comment ref="D124" authorId="0">
      <text>
        <r>
          <rPr>
            <sz val="8"/>
            <rFont val="Tahoma"/>
            <family val="0"/>
          </rPr>
          <t>Demo:
dall'1/9/2004 per scissione del 6° circolo di Giugliano</t>
        </r>
      </text>
    </comment>
    <comment ref="J125" authorId="0">
      <text>
        <r>
          <rPr>
            <sz val="8"/>
            <rFont val="Tahoma"/>
            <family val="0"/>
          </rPr>
          <t>Gianni Romeo:
non attivato</t>
        </r>
      </text>
    </comment>
    <comment ref="D36" authorId="0">
      <text>
        <r>
          <rPr>
            <sz val="8"/>
            <rFont val="Tahoma"/>
            <family val="0"/>
          </rPr>
          <t>da 1/9/05
(ex  I.C. Deledda)</t>
        </r>
      </text>
    </comment>
  </commentList>
</comments>
</file>

<file path=xl/comments4.xml><?xml version="1.0" encoding="utf-8"?>
<comments xmlns="http://schemas.openxmlformats.org/spreadsheetml/2006/main">
  <authors>
    <author>Un utente Microsoft Office soddisfatto</author>
  </authors>
  <commentList>
    <comment ref="F23" authorId="0">
      <text>
        <r>
          <rPr>
            <sz val="8"/>
            <rFont val="Tahoma"/>
            <family val="0"/>
          </rPr>
          <t xml:space="preserve">compreso 5 posti su classi speciali audiolesi dato fornito dall'ufficio organici del C.S.A. di Napoli
</t>
        </r>
      </text>
    </comment>
    <comment ref="D69" authorId="0">
      <text>
        <r>
          <rPr>
            <sz val="8"/>
            <rFont val="Tahoma"/>
            <family val="0"/>
          </rPr>
          <t>EX   7° CIRCOLO  CAST. STABIA</t>
        </r>
      </text>
    </comment>
    <comment ref="D80" authorId="0">
      <text>
        <r>
          <rPr>
            <sz val="8"/>
            <rFont val="Tahoma"/>
            <family val="0"/>
          </rPr>
          <t>DA 1/9/05   ASSORBE S.M.S. CIRILLO - GRUMO NEVANO</t>
        </r>
      </text>
    </comment>
  </commentList>
</comments>
</file>

<file path=xl/comments5.xml><?xml version="1.0" encoding="utf-8"?>
<comments xmlns="http://schemas.openxmlformats.org/spreadsheetml/2006/main">
  <authors>
    <author>Un utente Microsoft Office soddisfatto</author>
    <author>M.I.U.R.</author>
  </authors>
  <commentList>
    <comment ref="D69" authorId="0">
      <text>
        <r>
          <rPr>
            <sz val="8"/>
            <rFont val="Tahoma"/>
            <family val="0"/>
          </rPr>
          <t xml:space="preserve">Demo:
dall' 1/9/2004  fusione della Scotellaro e della Ungaretti </t>
        </r>
      </text>
    </comment>
    <comment ref="L26" authorId="1">
      <text>
        <r>
          <rPr>
            <b/>
            <sz val="8"/>
            <rFont val="Tahoma"/>
            <family val="0"/>
          </rPr>
          <t>M.I.U.R.:</t>
        </r>
        <r>
          <rPr>
            <sz val="8"/>
            <rFont val="Tahoma"/>
            <family val="0"/>
          </rPr>
          <t xml:space="preserve">
per passaggio del c.t.p. dal 52°, decr.prot.11995 del 12/05/05</t>
        </r>
      </text>
    </comment>
  </commentList>
</comments>
</file>

<file path=xl/comments6.xml><?xml version="1.0" encoding="utf-8"?>
<comments xmlns="http://schemas.openxmlformats.org/spreadsheetml/2006/main">
  <authors>
    <author>Un utente Microsoft Office soddisfatto</author>
  </authors>
  <commentList>
    <comment ref="D27" authorId="0">
      <text>
        <r>
          <rPr>
            <sz val="8"/>
            <rFont val="Tahoma"/>
            <family val="0"/>
          </rPr>
          <t xml:space="preserve">Demo:
dall'1/9/2004 per scissione dell'ISU DI ARZANO </t>
        </r>
      </text>
    </comment>
  </commentList>
</comments>
</file>

<file path=xl/comments7.xml><?xml version="1.0" encoding="utf-8"?>
<comments xmlns="http://schemas.openxmlformats.org/spreadsheetml/2006/main">
  <authors>
    <author>Un utente Microsoft Office soddisfatto</author>
  </authors>
  <commentList>
    <comment ref="M9" authorId="0">
      <text>
        <r>
          <rPr>
            <sz val="8"/>
            <rFont val="Tahoma"/>
            <family val="0"/>
          </rPr>
          <t>corsi non attivati</t>
        </r>
      </text>
    </comment>
  </commentList>
</comments>
</file>

<file path=xl/comments8.xml><?xml version="1.0" encoding="utf-8"?>
<comments xmlns="http://schemas.openxmlformats.org/spreadsheetml/2006/main">
  <authors>
    <author>Un utente Microsoft Office soddisfatto</author>
  </authors>
  <commentList>
    <comment ref="D12" authorId="0">
      <text>
        <r>
          <rPr>
            <sz val="8"/>
            <rFont val="Tahoma"/>
            <family val="0"/>
          </rPr>
          <t>I.S. dall'1/9/2004</t>
        </r>
      </text>
    </comment>
    <comment ref="D13" authorId="0">
      <text>
        <r>
          <rPr>
            <sz val="8"/>
            <rFont val="Tahoma"/>
            <family val="0"/>
          </rPr>
          <t>I.S. dall'1/9/2004</t>
        </r>
      </text>
    </comment>
    <comment ref="D23" authorId="0">
      <text>
        <r>
          <rPr>
            <sz val="8"/>
            <rFont val="Tahoma"/>
            <family val="0"/>
          </rPr>
          <t>I.S. dall'1/9/2004</t>
        </r>
      </text>
    </comment>
    <comment ref="D26" authorId="0">
      <text>
        <r>
          <rPr>
            <sz val="8"/>
            <rFont val="Tahoma"/>
            <family val="0"/>
          </rPr>
          <t xml:space="preserve">1/9/2005 
Ist. Sup. di nuova Istituzione
</t>
        </r>
      </text>
    </comment>
    <comment ref="D2" authorId="0">
      <text>
        <r>
          <rPr>
            <sz val="8"/>
            <rFont val="Tahoma"/>
            <family val="0"/>
          </rPr>
          <t xml:space="preserve">I.S. dall'1/9/2005 
(ex ist. mag)
</t>
        </r>
      </text>
    </comment>
    <comment ref="D3" authorId="0">
      <text>
        <r>
          <rPr>
            <sz val="8"/>
            <rFont val="Tahoma"/>
            <family val="0"/>
          </rPr>
          <t>I.S. dall'1/9/2005
(ex Ist. Tec.)</t>
        </r>
      </text>
    </comment>
    <comment ref="D18" authorId="0">
      <text>
        <r>
          <rPr>
            <sz val="8"/>
            <rFont val="Tahoma"/>
            <family val="0"/>
          </rPr>
          <t>I.S. dall'1/9/2005
(ex Lic. Sc.)</t>
        </r>
      </text>
    </comment>
    <comment ref="D20" authorId="0">
      <text>
        <r>
          <rPr>
            <sz val="8"/>
            <rFont val="Tahoma"/>
            <family val="0"/>
          </rPr>
          <t>I.S. dall'1/9/2005
(ex Ist. Mag.)</t>
        </r>
      </text>
    </comment>
    <comment ref="D22" authorId="0">
      <text>
        <r>
          <rPr>
            <sz val="8"/>
            <rFont val="Tahoma"/>
            <family val="0"/>
          </rPr>
          <t>I.S. dall'1/9/2005
(ex Ist. Mag.)</t>
        </r>
      </text>
    </comment>
    <comment ref="D30" authorId="0">
      <text>
        <r>
          <rPr>
            <sz val="8"/>
            <rFont val="Tahoma"/>
            <family val="0"/>
          </rPr>
          <t>I.S. dall'1/9/2005
(ex. I.P.C.T.)</t>
        </r>
      </text>
    </comment>
    <comment ref="D31" authorId="0">
      <text>
        <r>
          <rPr>
            <sz val="8"/>
            <rFont val="Tahoma"/>
            <family val="0"/>
          </rPr>
          <t>I.S. dall'1/9/2005
(ex Lic. Sc.)</t>
        </r>
      </text>
    </comment>
  </commentList>
</comments>
</file>

<file path=xl/comments9.xml><?xml version="1.0" encoding="utf-8"?>
<comments xmlns="http://schemas.openxmlformats.org/spreadsheetml/2006/main">
  <authors>
    <author>Un utente Microsoft Office soddisfatto</author>
  </authors>
  <commentList>
    <comment ref="M13" authorId="0">
      <text>
        <r>
          <rPr>
            <sz val="8"/>
            <rFont val="Tahoma"/>
            <family val="0"/>
          </rPr>
          <t>corsi non attivati</t>
        </r>
      </text>
    </comment>
    <comment ref="D20" authorId="0">
      <text>
        <r>
          <rPr>
            <sz val="8"/>
            <rFont val="Tahoma"/>
            <family val="0"/>
          </rPr>
          <t>Demo:
dall' 1/9/2004 PER SCISSIONE DELL'ISU DI ARZANO</t>
        </r>
      </text>
    </comment>
    <comment ref="D33" authorId="0">
      <text>
        <r>
          <rPr>
            <sz val="8"/>
            <rFont val="Tahoma"/>
            <family val="0"/>
          </rPr>
          <t xml:space="preserve">1/9/2005 
Ist.  di nuova Istituzione
</t>
        </r>
      </text>
    </comment>
  </commentList>
</comments>
</file>

<file path=xl/sharedStrings.xml><?xml version="1.0" encoding="utf-8"?>
<sst xmlns="http://schemas.openxmlformats.org/spreadsheetml/2006/main" count="3035" uniqueCount="1345">
  <si>
    <t xml:space="preserve">C.C.N.L. 24 luglio 2003 </t>
  </si>
  <si>
    <t>Fonte Normativa</t>
  </si>
  <si>
    <t>parametro finanziario al netto del 9,10%</t>
  </si>
  <si>
    <t>modalità di calcolo</t>
  </si>
  <si>
    <t xml:space="preserve">Art. 82 co.1 lett. a) </t>
  </si>
  <si>
    <t>per numero posti docenti ed educativi in servizio (esclusi i supplenti brevi)</t>
  </si>
  <si>
    <t xml:space="preserve">Art. 82 co.1 lett. b) </t>
  </si>
  <si>
    <t>per numero posti A.T.A. in servizio (esclusi i supplenti brevi)</t>
  </si>
  <si>
    <t>C.C.N.L. 15 marzo 2001</t>
  </si>
  <si>
    <t xml:space="preserve">Art. 14 lett. b) </t>
  </si>
  <si>
    <t xml:space="preserve">per numero posti docenti ed educativi in organico di diritto </t>
  </si>
  <si>
    <t xml:space="preserve">Art. 14 lett. c) </t>
  </si>
  <si>
    <t xml:space="preserve">Art. 14 lett. d) </t>
  </si>
  <si>
    <t>per numero personale Ata in servizio</t>
  </si>
  <si>
    <t>C.C.N.I. 31 agosto 1999</t>
  </si>
  <si>
    <t>Art. 28, comma 1 lett. a)</t>
  </si>
  <si>
    <t xml:space="preserve">per numero posti docenti ed educatori in organico di diritto </t>
  </si>
  <si>
    <t>Art. 28, comma 1 lett. c)</t>
  </si>
  <si>
    <t>per numero posti docenti ed educativi negli istituti di istruzione secondaria di 2° grado in organico di diritto</t>
  </si>
  <si>
    <t>Art. 28, comma 2 lett. a)</t>
  </si>
  <si>
    <r>
      <t>finanziamento forfettario</t>
    </r>
    <r>
      <rPr>
        <i/>
        <sz val="10"/>
        <color indexed="8"/>
        <rFont val="Verdana"/>
        <family val="2"/>
      </rPr>
      <t xml:space="preserve"> in presenza di sezioni funzionanti presso istituti di detenzione e pena </t>
    </r>
  </si>
  <si>
    <t>Art. 28, comma 2 lett. b)</t>
  </si>
  <si>
    <r>
      <t xml:space="preserve">finanziamento forfettario </t>
    </r>
    <r>
      <rPr>
        <i/>
        <sz val="10"/>
        <color indexed="8"/>
        <rFont val="Verdana"/>
        <family val="2"/>
      </rPr>
      <t>in presenza di sezioni funzionanti presso presidi ospedalieri</t>
    </r>
  </si>
  <si>
    <t>Art. 28, comma 2 lett. c)</t>
  </si>
  <si>
    <r>
      <t xml:space="preserve">finanziamento forfettario </t>
    </r>
    <r>
      <rPr>
        <i/>
        <sz val="10"/>
        <color indexed="8"/>
        <rFont val="Verdana"/>
        <family val="2"/>
      </rPr>
      <t>per l'istituzione scolastica sede di riferimento EDA</t>
    </r>
  </si>
  <si>
    <t>Art. 28, comma 2 lett. d)</t>
  </si>
  <si>
    <r>
      <t>finanziamento forfettario</t>
    </r>
    <r>
      <rPr>
        <i/>
        <sz val="10"/>
        <color indexed="8"/>
        <rFont val="Verdana"/>
        <family val="2"/>
      </rPr>
      <t xml:space="preserve"> per le istituzioni scolastiche con corsi serali curriculari</t>
    </r>
  </si>
  <si>
    <t>C.S.A. di Napoli</t>
  </si>
  <si>
    <t>Organico di diritto personale docente ed educativo complessivo</t>
  </si>
  <si>
    <t>Organico di diritto personale docente ed educativo scuole medie II grado</t>
  </si>
  <si>
    <t>Organico di fatto personale docente complessivo</t>
  </si>
  <si>
    <t>PERSONALE ATA IN SERVIZIO</t>
  </si>
  <si>
    <t>sezioni funzionanti presso istituti di detenzione e pena (C.C.N.I. 31/8/1999 Art. 28, co. 2 lett. a)</t>
  </si>
  <si>
    <t>sezioni funzionanti presso presidi ospedalieri (C.C.N.I. 31/8/1999 Art. 28, co. 2 lett. b)</t>
  </si>
  <si>
    <t>istituzioni scolastiche sedi dei centri territoriali permanenti (C.C.N.I. 31 agosto 1999 Art. 28, co. 2 lett. c)</t>
  </si>
  <si>
    <t>istituzioni scolastiche presso cui funzionino corsi serali curriculari (C.C.N.I. 31/8/99 art.28, co.2 lett.d)</t>
  </si>
  <si>
    <t xml:space="preserve">C.C.N.L. 24 luglio 2003 Art. 82 co.1 lett. a) </t>
  </si>
  <si>
    <t xml:space="preserve">C.C.N.L. 24 luglio 2003 Art. 82 co.1 lett. b) </t>
  </si>
  <si>
    <t xml:space="preserve">C.C.N.L. 15 marzo 2001 Art. 14 lett. b) </t>
  </si>
  <si>
    <t xml:space="preserve">C.C.N.L. 15 marzo 2001 Art. 14 lett. c) </t>
  </si>
  <si>
    <t xml:space="preserve">C.C.N.L. 15 marzo 2001 Art. 14 lett. d) </t>
  </si>
  <si>
    <t>C.C.N.I. 31 agosto 1999 Art. 28, comma 1 lett. a)</t>
  </si>
  <si>
    <t>C.C.N.I. 31 agosto 1999 Art. 28, comma 1 lett. c)</t>
  </si>
  <si>
    <t>compenso forfettario per sezioni funzionanti c/o ist. di detenzione e pena (CCNI 31/8/99 art.28, co.2 lett.a)</t>
  </si>
  <si>
    <t>compenso forfettario per sezioni funzionanti c/o presidi osp. (CCNI 31/8/99 art.28, co.2 lett.b)</t>
  </si>
  <si>
    <t>compenso forfettario per ist. sc. sedi dei C.T.P. (CCNI 31/8/99 art.28, co.2 lett.c)</t>
  </si>
  <si>
    <t>compenso forfettario per ist.scol. c/o cui funzionino corsi serali curriculari (CCNI 31/8/99 art.28, co.2 lett.d)</t>
  </si>
  <si>
    <t>IRAP</t>
  </si>
  <si>
    <t>elementare</t>
  </si>
  <si>
    <t>comprensivi</t>
  </si>
  <si>
    <t>I grado</t>
  </si>
  <si>
    <t>classica</t>
  </si>
  <si>
    <t>tecnica</t>
  </si>
  <si>
    <t>unificati</t>
  </si>
  <si>
    <t>professionale</t>
  </si>
  <si>
    <t>artistica</t>
  </si>
  <si>
    <t>convitti</t>
  </si>
  <si>
    <t>TOTALI</t>
  </si>
  <si>
    <t>N°</t>
  </si>
  <si>
    <t xml:space="preserve">Codice Meccanografico </t>
  </si>
  <si>
    <t>Tipo Istituto</t>
  </si>
  <si>
    <t>Denominazione</t>
  </si>
  <si>
    <t>Comune</t>
  </si>
  <si>
    <t>NAEE00300E</t>
  </si>
  <si>
    <t>Sc.Elem.</t>
  </si>
  <si>
    <t>CIR.DID.3</t>
  </si>
  <si>
    <t>NAPOLI</t>
  </si>
  <si>
    <t>NAEE00400A</t>
  </si>
  <si>
    <t>CIR.DID.4</t>
  </si>
  <si>
    <t>NAEE005006</t>
  </si>
  <si>
    <t>CIR.DID.5</t>
  </si>
  <si>
    <t>NAEE00800N</t>
  </si>
  <si>
    <t>CIR.DID.8</t>
  </si>
  <si>
    <t>NAEE00900D</t>
  </si>
  <si>
    <t>CIR.DID.9</t>
  </si>
  <si>
    <t>NAEE01000N</t>
  </si>
  <si>
    <t>CIR.DID.10</t>
  </si>
  <si>
    <t>NAEE012009</t>
  </si>
  <si>
    <t>CIR.DID.12</t>
  </si>
  <si>
    <t>NAEE013005</t>
  </si>
  <si>
    <t>CIR.DID.13</t>
  </si>
  <si>
    <t>NAEE01600L</t>
  </si>
  <si>
    <t>CIR.DID.16</t>
  </si>
  <si>
    <t>si</t>
  </si>
  <si>
    <t>NAEE01700C</t>
  </si>
  <si>
    <t>CIR.DID.17</t>
  </si>
  <si>
    <t>NAEE018008</t>
  </si>
  <si>
    <t>CIR.DID.18</t>
  </si>
  <si>
    <t>NAEE019004</t>
  </si>
  <si>
    <t>CIR.DID.19</t>
  </si>
  <si>
    <t>NAEE020008</t>
  </si>
  <si>
    <t>CIR.DID.20</t>
  </si>
  <si>
    <t>NAEE021004</t>
  </si>
  <si>
    <t>CIR.DID.21</t>
  </si>
  <si>
    <t>NAEE02200X</t>
  </si>
  <si>
    <t>CIR.DID.22</t>
  </si>
  <si>
    <t>NAEE02400G</t>
  </si>
  <si>
    <t>CIR.DID.24</t>
  </si>
  <si>
    <t>NAEE026007</t>
  </si>
  <si>
    <t>CIR.DID.26</t>
  </si>
  <si>
    <t>NAEE02800V</t>
  </si>
  <si>
    <t>CIR.DID.28</t>
  </si>
  <si>
    <t>NAEE02900P</t>
  </si>
  <si>
    <t>CIR.DID.29</t>
  </si>
  <si>
    <t>NAEE03000V</t>
  </si>
  <si>
    <t>CIR.DID.30</t>
  </si>
  <si>
    <t>NAEE03300A</t>
  </si>
  <si>
    <t>CIR.DID.33</t>
  </si>
  <si>
    <t>NAEE034006</t>
  </si>
  <si>
    <t>CIR.DID.34</t>
  </si>
  <si>
    <t>NAEE035002</t>
  </si>
  <si>
    <t>CIR.DID.35</t>
  </si>
  <si>
    <t>NAEE03600T</t>
  </si>
  <si>
    <t>CIR.DID.36</t>
  </si>
  <si>
    <t>NAEE03800D</t>
  </si>
  <si>
    <t>CIR.DID.38</t>
  </si>
  <si>
    <t>NAEE039009</t>
  </si>
  <si>
    <t>CIR.DID.39</t>
  </si>
  <si>
    <t>NAEE041009</t>
  </si>
  <si>
    <t>CIR.DID.41</t>
  </si>
  <si>
    <t>NAEE042005</t>
  </si>
  <si>
    <t>CIR.DID.42</t>
  </si>
  <si>
    <t>NAEE04400R</t>
  </si>
  <si>
    <t>CIR.DID.44</t>
  </si>
  <si>
    <t>NAEE04600C</t>
  </si>
  <si>
    <t>CIR.DID.46</t>
  </si>
  <si>
    <t>NAEE047008</t>
  </si>
  <si>
    <t>CIR.DID.47</t>
  </si>
  <si>
    <t>NAEE340004</t>
  </si>
  <si>
    <t>CIR.DID.48</t>
  </si>
  <si>
    <t>NAEE04900X</t>
  </si>
  <si>
    <t>CIR.DID.49</t>
  </si>
  <si>
    <t>NAEE05100X</t>
  </si>
  <si>
    <t>CIR.DID.51</t>
  </si>
  <si>
    <t>NAEE05300G</t>
  </si>
  <si>
    <t>CIR.DID.53</t>
  </si>
  <si>
    <t>NAEE05400B</t>
  </si>
  <si>
    <t>CIR.DID.54</t>
  </si>
  <si>
    <t>NAEE055007</t>
  </si>
  <si>
    <t>CIR.DID.55</t>
  </si>
  <si>
    <t>NAEE05700V</t>
  </si>
  <si>
    <t>CIR.DID.57</t>
  </si>
  <si>
    <t>NAEE05800P</t>
  </si>
  <si>
    <t>CIR.DID.58</t>
  </si>
  <si>
    <t>NAEE06100E</t>
  </si>
  <si>
    <t>CIR.DID.61</t>
  </si>
  <si>
    <t>NAEE063006</t>
  </si>
  <si>
    <t>CIR.DID.63</t>
  </si>
  <si>
    <t>NAEE064002</t>
  </si>
  <si>
    <t>CIR.DID.64</t>
  </si>
  <si>
    <t>NAEE06700D</t>
  </si>
  <si>
    <t>CIR.DID.67</t>
  </si>
  <si>
    <t>NAEE068009</t>
  </si>
  <si>
    <t>CIR.DID.68</t>
  </si>
  <si>
    <t>NAEE069005</t>
  </si>
  <si>
    <t>CIR.DID.69</t>
  </si>
  <si>
    <t>NAEE070009</t>
  </si>
  <si>
    <t>CIR.DID.70</t>
  </si>
  <si>
    <t>NAEE071005</t>
  </si>
  <si>
    <t>CIR.DID.71</t>
  </si>
  <si>
    <t>NAEE072001</t>
  </si>
  <si>
    <t>CIR.DID.72</t>
  </si>
  <si>
    <t>NAEE07300R</t>
  </si>
  <si>
    <t>CIR.DID.73</t>
  </si>
  <si>
    <t>NAEE076008</t>
  </si>
  <si>
    <t>CIR.DID.76</t>
  </si>
  <si>
    <t>NAEE077004</t>
  </si>
  <si>
    <t>CIR.DID.77</t>
  </si>
  <si>
    <t>NAEE07800X</t>
  </si>
  <si>
    <t>CIR.DID.78</t>
  </si>
  <si>
    <t>NAEE08300B</t>
  </si>
  <si>
    <t>CIR.DID.83</t>
  </si>
  <si>
    <t>NAEE084007</t>
  </si>
  <si>
    <t>CIR.DID.84</t>
  </si>
  <si>
    <t>NAEE085003</t>
  </si>
  <si>
    <t>CIR.DID.85</t>
  </si>
  <si>
    <t>NAEE08600V</t>
  </si>
  <si>
    <t>CIR.DID.86</t>
  </si>
  <si>
    <t>NAEE08700P</t>
  </si>
  <si>
    <t>CIR.DID.87</t>
  </si>
  <si>
    <t>NAEE09000E</t>
  </si>
  <si>
    <t>CIR.DID.88</t>
  </si>
  <si>
    <t>NAEE09100A</t>
  </si>
  <si>
    <t>CIR.DID.91</t>
  </si>
  <si>
    <t>NAEE10100Q</t>
  </si>
  <si>
    <t>CIR.DID.1</t>
  </si>
  <si>
    <t>ACERRA</t>
  </si>
  <si>
    <t>NAEE10200G</t>
  </si>
  <si>
    <t>CIR.DID.2</t>
  </si>
  <si>
    <t>NAEE224009</t>
  </si>
  <si>
    <t>NAEE34400B</t>
  </si>
  <si>
    <t>NAEE10300B</t>
  </si>
  <si>
    <t>AFRAGOLA</t>
  </si>
  <si>
    <t>NAEE104007</t>
  </si>
  <si>
    <t>NAEE105003</t>
  </si>
  <si>
    <t>NAEE10600V</t>
  </si>
  <si>
    <t>CIR.DID.</t>
  </si>
  <si>
    <t>AGEROLA</t>
  </si>
  <si>
    <t>NAEE10700P</t>
  </si>
  <si>
    <t>ARZANO</t>
  </si>
  <si>
    <t>NAEE20100L</t>
  </si>
  <si>
    <t>NAEE238007</t>
  </si>
  <si>
    <t>NAEE32600T</t>
  </si>
  <si>
    <t>NAEE10800E</t>
  </si>
  <si>
    <t>BACOLI</t>
  </si>
  <si>
    <t>NAEE10900A</t>
  </si>
  <si>
    <t>NAEE11000E</t>
  </si>
  <si>
    <t>BARANO D'ISCHIA</t>
  </si>
  <si>
    <t>NAEE11100A</t>
  </si>
  <si>
    <t>BOSCOREALE</t>
  </si>
  <si>
    <t>NAEE112006</t>
  </si>
  <si>
    <t>NAEE33000D</t>
  </si>
  <si>
    <t>NAEE113002</t>
  </si>
  <si>
    <t>BOSCOTRECASE</t>
  </si>
  <si>
    <t>NAEE11400T</t>
  </si>
  <si>
    <t>BRUSCIANO</t>
  </si>
  <si>
    <t>NAEE11500N</t>
  </si>
  <si>
    <t>CAIVANO</t>
  </si>
  <si>
    <t>NAEE11600D</t>
  </si>
  <si>
    <t>NAEE241003</t>
  </si>
  <si>
    <t>NAEE118005</t>
  </si>
  <si>
    <t>CARDITO</t>
  </si>
  <si>
    <t>NAEE24200V</t>
  </si>
  <si>
    <t>NAEE119001</t>
  </si>
  <si>
    <t>CASALNUOVO</t>
  </si>
  <si>
    <t>NAEE21500E</t>
  </si>
  <si>
    <t>NAEE32300A</t>
  </si>
  <si>
    <t>NAEE20200C</t>
  </si>
  <si>
    <t>CASANDRINO</t>
  </si>
  <si>
    <t>NAEE121001</t>
  </si>
  <si>
    <t>CASAVATORE</t>
  </si>
  <si>
    <t>NAEE21600A</t>
  </si>
  <si>
    <t>NAEE12300L</t>
  </si>
  <si>
    <t>CASORIA</t>
  </si>
  <si>
    <t>NAEE12400C</t>
  </si>
  <si>
    <t>NAEE203008</t>
  </si>
  <si>
    <t>NAEE204004</t>
  </si>
  <si>
    <t>NAEE225005</t>
  </si>
  <si>
    <t>NAEE125008</t>
  </si>
  <si>
    <t>CASTELLAMMARE DI STABIA</t>
  </si>
  <si>
    <t>NAEE126004</t>
  </si>
  <si>
    <t>NAEE12700X</t>
  </si>
  <si>
    <t>NAEE12800Q</t>
  </si>
  <si>
    <t>NAEE226001</t>
  </si>
  <si>
    <t>CIR.DID.7</t>
  </si>
  <si>
    <t>NAEE12900G</t>
  </si>
  <si>
    <t>CERCOLA</t>
  </si>
  <si>
    <t>NAEE13000Q</t>
  </si>
  <si>
    <t>CICCIANO</t>
  </si>
  <si>
    <t>NAEE24400E</t>
  </si>
  <si>
    <t>NAEE13100G</t>
  </si>
  <si>
    <t>CIMITILE</t>
  </si>
  <si>
    <t>NAEE13200B</t>
  </si>
  <si>
    <t>ERCOLANO</t>
  </si>
  <si>
    <t>NAEE133007</t>
  </si>
  <si>
    <t>NAEE134003</t>
  </si>
  <si>
    <t>NAEE22800L</t>
  </si>
  <si>
    <t>CIR.DID. 4 e 5</t>
  </si>
  <si>
    <t>NAEE13500V</t>
  </si>
  <si>
    <t>FORIO D'ISCHIA</t>
  </si>
  <si>
    <t>NAEE345007</t>
  </si>
  <si>
    <t>NAEE13600P</t>
  </si>
  <si>
    <t>FRATTAMAGGIORE</t>
  </si>
  <si>
    <t>NAEE13700E</t>
  </si>
  <si>
    <t>NAEE217006</t>
  </si>
  <si>
    <t>NAEE332005</t>
  </si>
  <si>
    <t>NAEE13800A</t>
  </si>
  <si>
    <t>FRATTAMINORE</t>
  </si>
  <si>
    <t>NAEE139006</t>
  </si>
  <si>
    <t>GIUGLIANO</t>
  </si>
  <si>
    <t>NAEE14000A</t>
  </si>
  <si>
    <t>NAEE218002</t>
  </si>
  <si>
    <t>NAEE333001</t>
  </si>
  <si>
    <t>NAEE346003</t>
  </si>
  <si>
    <t>NAEE34700V</t>
  </si>
  <si>
    <t>CIR.DID.6</t>
  </si>
  <si>
    <t>NAEE361005</t>
  </si>
  <si>
    <t>NAEE141006</t>
  </si>
  <si>
    <t>GRAGNANO</t>
  </si>
  <si>
    <t>NAEE142002</t>
  </si>
  <si>
    <t>NAEE32800D</t>
  </si>
  <si>
    <t>NAEE14300T</t>
  </si>
  <si>
    <t>GRUMO NEVANO</t>
  </si>
  <si>
    <t>NAEE14400N</t>
  </si>
  <si>
    <t>ISCHIA</t>
  </si>
  <si>
    <t>NAEE35100E</t>
  </si>
  <si>
    <t>NAEE14500D</t>
  </si>
  <si>
    <t>MARANO</t>
  </si>
  <si>
    <t>NAEE146009</t>
  </si>
  <si>
    <t>NAEE20600Q</t>
  </si>
  <si>
    <t>NAEE147005</t>
  </si>
  <si>
    <t>MARIGLIANO</t>
  </si>
  <si>
    <t>NAEE148001</t>
  </si>
  <si>
    <t>NAEE32200E</t>
  </si>
  <si>
    <t>NAEE14900R</t>
  </si>
  <si>
    <t>MASSALUBRENSE</t>
  </si>
  <si>
    <t>NAEE20700G</t>
  </si>
  <si>
    <t>MELITO</t>
  </si>
  <si>
    <t>NAEE34100X</t>
  </si>
  <si>
    <t>NAEE34800P</t>
  </si>
  <si>
    <t>NAEE150001</t>
  </si>
  <si>
    <t>MONTE DI PROCIDA</t>
  </si>
  <si>
    <t>NAEE15100R</t>
  </si>
  <si>
    <t>MUGNANO</t>
  </si>
  <si>
    <t>NAEE31900P</t>
  </si>
  <si>
    <t>NAEE15200L</t>
  </si>
  <si>
    <t>NOLA</t>
  </si>
  <si>
    <t>NAEE15300C</t>
  </si>
  <si>
    <t>NAEE154008</t>
  </si>
  <si>
    <t>OTTAVIANO</t>
  </si>
  <si>
    <t>NAEE20800B</t>
  </si>
  <si>
    <t>NAEE155004</t>
  </si>
  <si>
    <t>PALMA CAMPANIA</t>
  </si>
  <si>
    <t>NAEE32700N</t>
  </si>
  <si>
    <t>NAEE15600X</t>
  </si>
  <si>
    <t>PIANO DI SORRENTO</t>
  </si>
  <si>
    <t>PIMONTE</t>
  </si>
  <si>
    <t>NAEE15700Q</t>
  </si>
  <si>
    <t>POGGIOMARINO</t>
  </si>
  <si>
    <t>NAEE15800G</t>
  </si>
  <si>
    <t>NAEE15900B</t>
  </si>
  <si>
    <t>POLLENA TROCCHIA</t>
  </si>
  <si>
    <t>NAEE16000G</t>
  </si>
  <si>
    <t>POMIGLIANO D'ARCO</t>
  </si>
  <si>
    <t>NAEE16100B</t>
  </si>
  <si>
    <t>NAEE209007</t>
  </si>
  <si>
    <t>NAEE162007</t>
  </si>
  <si>
    <t>POMPEI</t>
  </si>
  <si>
    <t>NAEE220002</t>
  </si>
  <si>
    <t>NAEE163003</t>
  </si>
  <si>
    <t>PORTICI</t>
  </si>
  <si>
    <t>NAEE16400V</t>
  </si>
  <si>
    <t>NAEE16500P</t>
  </si>
  <si>
    <t>NAEE21000B</t>
  </si>
  <si>
    <t>NAEE23000L</t>
  </si>
  <si>
    <t>NAEE16600E</t>
  </si>
  <si>
    <t>POZZUOLI</t>
  </si>
  <si>
    <t>NAEE16700A</t>
  </si>
  <si>
    <t>NAEE168006</t>
  </si>
  <si>
    <t>NAEE169002</t>
  </si>
  <si>
    <t>NAEE170006</t>
  </si>
  <si>
    <t>NAEE211007</t>
  </si>
  <si>
    <t>NAEE338004</t>
  </si>
  <si>
    <t>NAEE34900E</t>
  </si>
  <si>
    <t>NAEE360009</t>
  </si>
  <si>
    <t>PROCIDA</t>
  </si>
  <si>
    <t>NAEE17200T</t>
  </si>
  <si>
    <t>QUALIANO</t>
  </si>
  <si>
    <t>NAEE246006</t>
  </si>
  <si>
    <t>NAEE35000P</t>
  </si>
  <si>
    <t>NAEE17300N</t>
  </si>
  <si>
    <t>QUARTO</t>
  </si>
  <si>
    <t>NAEE23600G</t>
  </si>
  <si>
    <t>NAEE247002</t>
  </si>
  <si>
    <t>NAEE34300G</t>
  </si>
  <si>
    <t>NAEE17400D</t>
  </si>
  <si>
    <t>SAN GENNARO VESUVIANO</t>
  </si>
  <si>
    <t>NAEE175009</t>
  </si>
  <si>
    <t>SAN GIORGIO A CREMANO</t>
  </si>
  <si>
    <t>NAEE176005</t>
  </si>
  <si>
    <t>NAEE212003</t>
  </si>
  <si>
    <t>NAEE21300V</t>
  </si>
  <si>
    <t>NAEE177001</t>
  </si>
  <si>
    <t>SAN GIUSEPPE VESUVIANO</t>
  </si>
  <si>
    <t>NAEE17800R</t>
  </si>
  <si>
    <t>NAEE329009</t>
  </si>
  <si>
    <t>NAEE23100C</t>
  </si>
  <si>
    <t>SAN SEBASTIANO AL VESUVIO</t>
  </si>
  <si>
    <t>NAEE21900T</t>
  </si>
  <si>
    <t>SANTA MARIA LA CARITA'</t>
  </si>
  <si>
    <t>NAEE18000R</t>
  </si>
  <si>
    <t>SANT'ANASTASIA</t>
  </si>
  <si>
    <t>NAEE354002</t>
  </si>
  <si>
    <t>NAEE18100L</t>
  </si>
  <si>
    <t>SANT'ANTIMO</t>
  </si>
  <si>
    <t>NAEE18200C</t>
  </si>
  <si>
    <t>NAEE325002</t>
  </si>
  <si>
    <t>NAEE353006</t>
  </si>
  <si>
    <t>NAEE183008</t>
  </si>
  <si>
    <t>SANT'ANTONIO ABATE</t>
  </si>
  <si>
    <t>NAEE184004</t>
  </si>
  <si>
    <t>SAVIANO</t>
  </si>
  <si>
    <t>NAEE35200A</t>
  </si>
  <si>
    <t>NAEE18500X</t>
  </si>
  <si>
    <t>SOMMA VESUVIANA</t>
  </si>
  <si>
    <t>NAEE21400P</t>
  </si>
  <si>
    <t>NAEE33500L</t>
  </si>
  <si>
    <t>NAEE18600Q</t>
  </si>
  <si>
    <t>SORRENTO</t>
  </si>
  <si>
    <t>NAEE18700G</t>
  </si>
  <si>
    <t>TERZIGNO</t>
  </si>
  <si>
    <t>NAEE18800B</t>
  </si>
  <si>
    <t>TORRE ANNUNZIATA</t>
  </si>
  <si>
    <t>NAEE189007</t>
  </si>
  <si>
    <t>NAEE19000B</t>
  </si>
  <si>
    <t>NAEE191007</t>
  </si>
  <si>
    <t>NAEE192003</t>
  </si>
  <si>
    <t>TORRE DEL GRECO</t>
  </si>
  <si>
    <t>NAEE19300V</t>
  </si>
  <si>
    <t>NAEE19400P</t>
  </si>
  <si>
    <t>NAEE19500E</t>
  </si>
  <si>
    <t>NAEE19600A</t>
  </si>
  <si>
    <t>NAEE22200N</t>
  </si>
  <si>
    <t>NAEE22300D</t>
  </si>
  <si>
    <t>NAEE24800T</t>
  </si>
  <si>
    <t>NAEE34200Q</t>
  </si>
  <si>
    <t>NAEE31200X</t>
  </si>
  <si>
    <t>TRECASE</t>
  </si>
  <si>
    <t>NAEE198002</t>
  </si>
  <si>
    <t>VICO EQUENSE</t>
  </si>
  <si>
    <t>NAEE19900T</t>
  </si>
  <si>
    <t>NAEE20000R</t>
  </si>
  <si>
    <t>VILLARICCA</t>
  </si>
  <si>
    <t>NAEE32000V</t>
  </si>
  <si>
    <t>NAEE24900N</t>
  </si>
  <si>
    <t>VOLLA</t>
  </si>
  <si>
    <t>NAIC819002</t>
  </si>
  <si>
    <t>Ist. Compr.</t>
  </si>
  <si>
    <t>CIR.DID.1   S.M. BARACCA</t>
  </si>
  <si>
    <t>NAIC85200N</t>
  </si>
  <si>
    <t xml:space="preserve">CIR.DID.6 </t>
  </si>
  <si>
    <t>NAIC8AC003</t>
  </si>
  <si>
    <t>CIR.DID.7   S.M. MONTALE</t>
  </si>
  <si>
    <t>NAIC8AU002</t>
  </si>
  <si>
    <t>CIR.DID.11 S.M. SCURA</t>
  </si>
  <si>
    <t>NAIC81000G</t>
  </si>
  <si>
    <t>CIR.DID.23 S.M. COLLETTA</t>
  </si>
  <si>
    <t>NAIC80900B</t>
  </si>
  <si>
    <t>CIR.DID.27 S.M. CROCE</t>
  </si>
  <si>
    <t>NAIC81100B</t>
  </si>
  <si>
    <t>CIR.DID.31 S.M. BORSELLINO</t>
  </si>
  <si>
    <t>NAIC812007</t>
  </si>
  <si>
    <t>CIR.DID.32 S.M.CADUTI DI VIA FANI</t>
  </si>
  <si>
    <t>NAIC833008</t>
  </si>
  <si>
    <t xml:space="preserve">CIR.DID.40 </t>
  </si>
  <si>
    <t>NAIC80700Q</t>
  </si>
  <si>
    <t>CIR.DID.43 S.M. SAN GAETANO</t>
  </si>
  <si>
    <t>NAIC80800G</t>
  </si>
  <si>
    <t>CIR.DID.45 S.M. BONGHI</t>
  </si>
  <si>
    <t>NAIC8AW00B</t>
  </si>
  <si>
    <t>CIR.DID.60 S.M. PAVESE</t>
  </si>
  <si>
    <t>NAIC85100T</t>
  </si>
  <si>
    <t>CIR.DID.62</t>
  </si>
  <si>
    <t>NAIC83000R</t>
  </si>
  <si>
    <t>CIR.DID.65 S.M. MAROTTA</t>
  </si>
  <si>
    <t>NAIC813003</t>
  </si>
  <si>
    <t>CIR.DID.74 S.M. CONSOLE</t>
  </si>
  <si>
    <t>NAIC81400V</t>
  </si>
  <si>
    <t>CIR.DID.79 S.M. MUSTO</t>
  </si>
  <si>
    <t>NAIC82800R</t>
  </si>
  <si>
    <t>CIR.DID.80 S.M. BERLINGUER</t>
  </si>
  <si>
    <t>NAIC891008</t>
  </si>
  <si>
    <t>CIR.DID.81 S.M. DON BOSCO</t>
  </si>
  <si>
    <t>NAIC81500P</t>
  </si>
  <si>
    <t>CIR.DID.82 S.M. D'ACQUISTO</t>
  </si>
  <si>
    <t>NAIC8AD00V</t>
  </si>
  <si>
    <t>S.M. BRACCO</t>
  </si>
  <si>
    <t>NAIC892004</t>
  </si>
  <si>
    <t>S.M. CAPUOZZO</t>
  </si>
  <si>
    <t>NAIC8AX007</t>
  </si>
  <si>
    <t>S.M. CASANOVA</t>
  </si>
  <si>
    <t>NAIC89900V</t>
  </si>
  <si>
    <t>S.M. CONFALONIERI</t>
  </si>
  <si>
    <t>NAIC82400D</t>
  </si>
  <si>
    <t>S.M. CORTESE</t>
  </si>
  <si>
    <t>NAIC83200C</t>
  </si>
  <si>
    <t>S.M. D'AOSTA</t>
  </si>
  <si>
    <t>NAIC82300N</t>
  </si>
  <si>
    <t>S.M. DELLA VALLE</t>
  </si>
  <si>
    <t>NAIC89000C</t>
  </si>
  <si>
    <t>S.M. FIORELLI</t>
  </si>
  <si>
    <t>NAIC8AA00B</t>
  </si>
  <si>
    <t>S.M. GABELLI</t>
  </si>
  <si>
    <t>NAIC83100L</t>
  </si>
  <si>
    <t>S.M. MAIURI</t>
  </si>
  <si>
    <t>NAIC8A000G</t>
  </si>
  <si>
    <t>S.M. MARINO</t>
  </si>
  <si>
    <t>NAIC825009</t>
  </si>
  <si>
    <t>S.M. MINUCCI</t>
  </si>
  <si>
    <t>NAIC8A100B</t>
  </si>
  <si>
    <t>S.M. MOSCATI</t>
  </si>
  <si>
    <t>NAIC820006</t>
  </si>
  <si>
    <t>S.M. NEVIO</t>
  </si>
  <si>
    <t>NAIC821002</t>
  </si>
  <si>
    <t>S.M. NICOLINI</t>
  </si>
  <si>
    <t>NAIC82200T</t>
  </si>
  <si>
    <t>S.M. NOVARO</t>
  </si>
  <si>
    <t>NAIC826005</t>
  </si>
  <si>
    <t>S.M. PASCOLI II</t>
  </si>
  <si>
    <t>NAIC81700A</t>
  </si>
  <si>
    <t>S.M. RODINO'</t>
  </si>
  <si>
    <t>NAIC81600E</t>
  </si>
  <si>
    <t xml:space="preserve">S.M. RUSSO II </t>
  </si>
  <si>
    <t>NAIC82900L</t>
  </si>
  <si>
    <t xml:space="preserve"> S.M. SANZIO</t>
  </si>
  <si>
    <t>NAIC827001</t>
  </si>
  <si>
    <t>S.M. SAVIO I</t>
  </si>
  <si>
    <t>NAIC8AF00E</t>
  </si>
  <si>
    <t>S.M. VIRGILIO IV</t>
  </si>
  <si>
    <t>NAIC818006</t>
  </si>
  <si>
    <t>S.M. VITT. EM. II</t>
  </si>
  <si>
    <t>NAIC834004</t>
  </si>
  <si>
    <t>CIR.DID.4   S.M. EUROPA UNITA</t>
  </si>
  <si>
    <t>NAIC83500X</t>
  </si>
  <si>
    <t>S.M. DE NICOLA</t>
  </si>
  <si>
    <t>NAIC83600Q</t>
  </si>
  <si>
    <t>S.M.GEMITO</t>
  </si>
  <si>
    <t>ANACAPRI</t>
  </si>
  <si>
    <t>NAIC83800B</t>
  </si>
  <si>
    <t>S,M, GRAMSCI</t>
  </si>
  <si>
    <t>NAIC83700G</t>
  </si>
  <si>
    <t>S.M. PAOLO DI TARSO</t>
  </si>
  <si>
    <t>NAIC89300X</t>
  </si>
  <si>
    <t>S.M. PLINIO IL VECCHIO</t>
  </si>
  <si>
    <t>NAIC839007</t>
  </si>
  <si>
    <t xml:space="preserve">S.M. </t>
  </si>
  <si>
    <t>NAIC8AE00P</t>
  </si>
  <si>
    <t>S.M. CASTALDI</t>
  </si>
  <si>
    <t>NAIC84000B</t>
  </si>
  <si>
    <t>S.M. DE FILIPPO</t>
  </si>
  <si>
    <t>NAIC88800C</t>
  </si>
  <si>
    <t>S.M. DE RUGGIERO</t>
  </si>
  <si>
    <t>NAIC88700L</t>
  </si>
  <si>
    <t>S.M. MILANI</t>
  </si>
  <si>
    <t>NAIC841007</t>
  </si>
  <si>
    <t>S.M. VIVIANI</t>
  </si>
  <si>
    <t>NAIC80200L</t>
  </si>
  <si>
    <t>S.M. MARCO POLO</t>
  </si>
  <si>
    <t>CALVIZZANO</t>
  </si>
  <si>
    <t>NAIC8AQ00P</t>
  </si>
  <si>
    <t>S.M. VIRGILIO</t>
  </si>
  <si>
    <t>CAMPOSANO</t>
  </si>
  <si>
    <t>NAIC8AB007</t>
  </si>
  <si>
    <t>CIR.DID.      S.M. NIEVO</t>
  </si>
  <si>
    <t>CAPRI</t>
  </si>
  <si>
    <t>NAIC842003</t>
  </si>
  <si>
    <t>S.M. POLO</t>
  </si>
  <si>
    <t>NAIC898003</t>
  </si>
  <si>
    <t>NAIC8AJ002</t>
  </si>
  <si>
    <t>S.M. MORO</t>
  </si>
  <si>
    <t>NAIC84300V</t>
  </si>
  <si>
    <t>S.M. MORO II</t>
  </si>
  <si>
    <t>NAIC87900N</t>
  </si>
  <si>
    <t>NAIC84400P</t>
  </si>
  <si>
    <t>CIR.DID.      S.M.</t>
  </si>
  <si>
    <t>CASAMARCIANO</t>
  </si>
  <si>
    <t>NAIC8AR00E</t>
  </si>
  <si>
    <t xml:space="preserve">CIR.DID.      S.M IBSEN </t>
  </si>
  <si>
    <t>CASAMICCIOLA</t>
  </si>
  <si>
    <t>NAIC84500E</t>
  </si>
  <si>
    <t>S.M. ROMEO</t>
  </si>
  <si>
    <t>NAIC8AG00A</t>
  </si>
  <si>
    <t>CASOLA</t>
  </si>
  <si>
    <t>NAIC84600A</t>
  </si>
  <si>
    <t>S.M. PALIZZI</t>
  </si>
  <si>
    <t>NAIC884005</t>
  </si>
  <si>
    <t>NAIC847006</t>
  </si>
  <si>
    <t>S.M. DENZA</t>
  </si>
  <si>
    <t>NAIC8AH006</t>
  </si>
  <si>
    <t>S.M. DI CAPUA</t>
  </si>
  <si>
    <t>NAIC848002</t>
  </si>
  <si>
    <t>S.M. PANZINI</t>
  </si>
  <si>
    <t>NAIC84900T</t>
  </si>
  <si>
    <t>CIR.DID.      S.M.DE GASPERI</t>
  </si>
  <si>
    <t>CASTELLO DI CISTERNA</t>
  </si>
  <si>
    <t>NAIC88600R</t>
  </si>
  <si>
    <t xml:space="preserve">CIR.DID.2    </t>
  </si>
  <si>
    <t>NAIC850002</t>
  </si>
  <si>
    <t>S.M. CUSTRA</t>
  </si>
  <si>
    <t>NAIC883009</t>
  </si>
  <si>
    <t>S.M. GIORDANO</t>
  </si>
  <si>
    <t>NAIC88200D</t>
  </si>
  <si>
    <t>S.M. GUADAGNI</t>
  </si>
  <si>
    <t>NAIC88100N</t>
  </si>
  <si>
    <t>CIR.DID.      S.M. QUASIMODO</t>
  </si>
  <si>
    <t>CRISPANO</t>
  </si>
  <si>
    <t>NAIC897007</t>
  </si>
  <si>
    <t>NAIC88000T</t>
  </si>
  <si>
    <t xml:space="preserve">CIR.DID. - S.M. </t>
  </si>
  <si>
    <t>LACCO</t>
  </si>
  <si>
    <t>NAIC8AS00A</t>
  </si>
  <si>
    <t xml:space="preserve">S.M. PELLICO   </t>
  </si>
  <si>
    <t>LETTERE</t>
  </si>
  <si>
    <t>NAIC877002</t>
  </si>
  <si>
    <t>CIRC. DID.4 S.M. DARMON II</t>
  </si>
  <si>
    <t>NAIC870007</t>
  </si>
  <si>
    <t>S.M. DARMON</t>
  </si>
  <si>
    <t>NAIC869003</t>
  </si>
  <si>
    <t>S.M. SOCRATE</t>
  </si>
  <si>
    <t>NAIC868007</t>
  </si>
  <si>
    <t>S.M. CARDUCCI</t>
  </si>
  <si>
    <t>MARIGLIANELLA</t>
  </si>
  <si>
    <t>NAIC86700B</t>
  </si>
  <si>
    <t>S.M. RADICE</t>
  </si>
  <si>
    <t xml:space="preserve">MASSA DI SOMMA  </t>
  </si>
  <si>
    <t>NAIC86600G</t>
  </si>
  <si>
    <t>S.M. BOZZAOTRA-PULCARELLI</t>
  </si>
  <si>
    <t>NAIC871003</t>
  </si>
  <si>
    <t xml:space="preserve">CIR.DID.      S.M. FIENGA </t>
  </si>
  <si>
    <t>META SORRENTO</t>
  </si>
  <si>
    <t>NAIC86500Q</t>
  </si>
  <si>
    <t>S.M. VESPUCCI</t>
  </si>
  <si>
    <t>NAIC8AP00V</t>
  </si>
  <si>
    <t>S.M. MAMELI</t>
  </si>
  <si>
    <t>NAIC87800T</t>
  </si>
  <si>
    <t>NAIC86400X</t>
  </si>
  <si>
    <t>S.M. PARIDE DEL POZZO</t>
  </si>
  <si>
    <t>NAIC863004</t>
  </si>
  <si>
    <t>NAIC87200V</t>
  </si>
  <si>
    <t>CIR.DID.4    S.M. FALCONE</t>
  </si>
  <si>
    <t>NAIC876006</t>
  </si>
  <si>
    <t>S.M. OMERO</t>
  </si>
  <si>
    <t>NAIC87300P</t>
  </si>
  <si>
    <t>S.M. MORELLI E SILVATI</t>
  </si>
  <si>
    <t>ROCCARAINOLA</t>
  </si>
  <si>
    <t>NAIC862008</t>
  </si>
  <si>
    <t>S.M. COZZOLINO</t>
  </si>
  <si>
    <t>NAIC8AN003</t>
  </si>
  <si>
    <t>NAIC86100C</t>
  </si>
  <si>
    <t>CIR.DID.       S.M. COSTANTINI</t>
  </si>
  <si>
    <t>SAN PAOLO BELSITO</t>
  </si>
  <si>
    <t>NAIC85800L</t>
  </si>
  <si>
    <t>CIR.DID.       S.M. GEMELLI</t>
  </si>
  <si>
    <t>SANT'AGNELLO</t>
  </si>
  <si>
    <t>NAIC8AL00B</t>
  </si>
  <si>
    <t>CIR.DID.2    S.M. DE ROSA</t>
  </si>
  <si>
    <t>NAIC8AK00G</t>
  </si>
  <si>
    <t xml:space="preserve">plesso CIR.DID 2 succ.S.M. DE ROSA </t>
  </si>
  <si>
    <t>NAIC8AY003</t>
  </si>
  <si>
    <t>S.M. D'ASSISI</t>
  </si>
  <si>
    <t>NAIC80600X</t>
  </si>
  <si>
    <t>S.M. III</t>
  </si>
  <si>
    <t>NAIC85300D</t>
  </si>
  <si>
    <t>S.M. MASCOLO</t>
  </si>
  <si>
    <t>NAIC86000L</t>
  </si>
  <si>
    <t>CIR.DID.      S.M. BEETHOVEN</t>
  </si>
  <si>
    <t>SAN VITALIANO</t>
  </si>
  <si>
    <t>NAIC85900C</t>
  </si>
  <si>
    <t>S.M. OMODEO</t>
  </si>
  <si>
    <t>SCISCIANO</t>
  </si>
  <si>
    <t>NAIC854009</t>
  </si>
  <si>
    <t>S.M. SUMMA VILLA</t>
  </si>
  <si>
    <t>NAIC855005</t>
  </si>
  <si>
    <t>CIR.DID. S.M. D'AVINO</t>
  </si>
  <si>
    <t>STRIANO</t>
  </si>
  <si>
    <t>NAIC856001</t>
  </si>
  <si>
    <t>S.M.D'ASSISI</t>
  </si>
  <si>
    <t>NAIC89600B</t>
  </si>
  <si>
    <t>S.M. D'ANGIO'</t>
  </si>
  <si>
    <t>NAIC889008</t>
  </si>
  <si>
    <t xml:space="preserve">CIR.DID.   </t>
  </si>
  <si>
    <t>TUFINO</t>
  </si>
  <si>
    <t>NAIC8AM007</t>
  </si>
  <si>
    <t>S.M. CAULINO</t>
  </si>
  <si>
    <t>NAIC885001</t>
  </si>
  <si>
    <t>plesso CIR.DID.2 succ.S.M. NEGRI</t>
  </si>
  <si>
    <t>NAIC80300C</t>
  </si>
  <si>
    <t>S.M. ROSSINI</t>
  </si>
  <si>
    <t>VISCIANO</t>
  </si>
  <si>
    <t>NAIC87400E</t>
  </si>
  <si>
    <t>NAIC87500A</t>
  </si>
  <si>
    <t>S.M. FALCONE</t>
  </si>
  <si>
    <t>NAIC85700R</t>
  </si>
  <si>
    <t>S.M. SERAO</t>
  </si>
  <si>
    <t>NAMM00100T</t>
  </si>
  <si>
    <t>Sc.Media</t>
  </si>
  <si>
    <t xml:space="preserve">ALIOTTA </t>
  </si>
  <si>
    <t>NAMM00200N</t>
  </si>
  <si>
    <t>AUGUSTO</t>
  </si>
  <si>
    <t>NAMM005005</t>
  </si>
  <si>
    <t>BELVEDERE</t>
  </si>
  <si>
    <t>NAMM635006</t>
  </si>
  <si>
    <t>BORDIGA-NAPOLITANO</t>
  </si>
  <si>
    <t>NAMM636002</t>
  </si>
  <si>
    <t>BORDIGA  III</t>
  </si>
  <si>
    <t>NAMM61100N</t>
  </si>
  <si>
    <t>BORSI-PROTA GIURLEO</t>
  </si>
  <si>
    <t>NAMM013004</t>
  </si>
  <si>
    <t>CARO</t>
  </si>
  <si>
    <t>NAMM01500Q</t>
  </si>
  <si>
    <t>CAVOUR</t>
  </si>
  <si>
    <t>NAMM105002</t>
  </si>
  <si>
    <t>CONSERVATORIO</t>
  </si>
  <si>
    <t>NAMM03100N</t>
  </si>
  <si>
    <t>DI GIACOMO</t>
  </si>
  <si>
    <t>NAMM613009</t>
  </si>
  <si>
    <t xml:space="preserve">DON GUANELLA-VIRGILIO I  </t>
  </si>
  <si>
    <t>NAMM60800T</t>
  </si>
  <si>
    <t>D'OVIDIO-NICOLARDI</t>
  </si>
  <si>
    <t>NAMM614005</t>
  </si>
  <si>
    <t>ERRICO-PASCOLI</t>
  </si>
  <si>
    <t>NAMM557006</t>
  </si>
  <si>
    <t>FALCONE (Russo III)</t>
  </si>
  <si>
    <t>NAMM035001</t>
  </si>
  <si>
    <t>FOSCOLO</t>
  </si>
  <si>
    <t>NAMM039008</t>
  </si>
  <si>
    <t>GIGANTE</t>
  </si>
  <si>
    <t>NAMM61200D</t>
  </si>
  <si>
    <t>GIOTTO-MONTI</t>
  </si>
  <si>
    <t>NAMM04300X</t>
  </si>
  <si>
    <t>GUARINO</t>
  </si>
  <si>
    <t>NAMM601003</t>
  </si>
  <si>
    <t>ITALICO</t>
  </si>
  <si>
    <t>NAMM11000D</t>
  </si>
  <si>
    <t>LEVI</t>
  </si>
  <si>
    <t>NAMM04900V</t>
  </si>
  <si>
    <t>LIVIO</t>
  </si>
  <si>
    <t>NAMM05300E</t>
  </si>
  <si>
    <t>MARCONI</t>
  </si>
  <si>
    <t>NAMM10700N</t>
  </si>
  <si>
    <t>MARTUSCELLI</t>
  </si>
  <si>
    <t>NAMM05700T</t>
  </si>
  <si>
    <t>MICHELANGELO</t>
  </si>
  <si>
    <t>NAMM06000N</t>
  </si>
  <si>
    <t>MINNITI</t>
  </si>
  <si>
    <t>NAMM11400R</t>
  </si>
  <si>
    <t>PERTINI (Virgilio III)</t>
  </si>
  <si>
    <t>NAMM07500B</t>
  </si>
  <si>
    <t>PIRANDELLO</t>
  </si>
  <si>
    <t>NAMM07800V</t>
  </si>
  <si>
    <t>POERIO</t>
  </si>
  <si>
    <t>NAMM08300A</t>
  </si>
  <si>
    <t>RUSSO I</t>
  </si>
  <si>
    <t>NAMM08600T</t>
  </si>
  <si>
    <t>SALVEMINI</t>
  </si>
  <si>
    <t>NAMM08700N</t>
  </si>
  <si>
    <t>S. ALFONSO DE' LIGUORI</t>
  </si>
  <si>
    <t>NAMM089009</t>
  </si>
  <si>
    <t>S.M.COSTANTINOPOLI</t>
  </si>
  <si>
    <t>NAMM09500L</t>
  </si>
  <si>
    <t>SCHIPA</t>
  </si>
  <si>
    <t>NAMM097008</t>
  </si>
  <si>
    <t>SOGLIANO</t>
  </si>
  <si>
    <t>NAMM098004</t>
  </si>
  <si>
    <t>SOLIMENA</t>
  </si>
  <si>
    <t>NAMM076007</t>
  </si>
  <si>
    <t>SVEVO</t>
  </si>
  <si>
    <t>NAMM10100P</t>
  </si>
  <si>
    <t>VERGA</t>
  </si>
  <si>
    <t>NAMM607002</t>
  </si>
  <si>
    <r>
      <t xml:space="preserve">VIALE DELLE ACACE </t>
    </r>
    <r>
      <rPr>
        <sz val="7"/>
        <rFont val="Arial"/>
        <family val="2"/>
      </rPr>
      <t>(ex Cesare Lettieri)</t>
    </r>
  </si>
  <si>
    <t>NAMM06600L</t>
  </si>
  <si>
    <t>VIVIANI</t>
  </si>
  <si>
    <t>NAMM15300B</t>
  </si>
  <si>
    <t>CAPASSO</t>
  </si>
  <si>
    <t>NAMM15100Q</t>
  </si>
  <si>
    <t>CAPORALE</t>
  </si>
  <si>
    <t>NAMM15200G</t>
  </si>
  <si>
    <t>FERRAIOLO</t>
  </si>
  <si>
    <t>NAMM15800E</t>
  </si>
  <si>
    <t>CIARAMELLA</t>
  </si>
  <si>
    <t>NAMM162006</t>
  </si>
  <si>
    <t>MOZZILLO</t>
  </si>
  <si>
    <t>NAMM16100A</t>
  </si>
  <si>
    <t>NOSENGO</t>
  </si>
  <si>
    <t>NAMM15900A</t>
  </si>
  <si>
    <t>ROCCO</t>
  </si>
  <si>
    <t>NAMM16000E</t>
  </si>
  <si>
    <t>SETTEMBRINI</t>
  </si>
  <si>
    <t>NAMM171001</t>
  </si>
  <si>
    <t>ARIOSTO</t>
  </si>
  <si>
    <t>NAMM61800C</t>
  </si>
  <si>
    <t>DE FILIPPO-VICO</t>
  </si>
  <si>
    <t>NAMM17200R</t>
  </si>
  <si>
    <t>NAMM189006</t>
  </si>
  <si>
    <t>DATI</t>
  </si>
  <si>
    <t>NAMM19300T</t>
  </si>
  <si>
    <t>PRISCO</t>
  </si>
  <si>
    <t>NAMM20100G</t>
  </si>
  <si>
    <t>CILEA</t>
  </si>
  <si>
    <t>NAMM20200B</t>
  </si>
  <si>
    <t>PAPA GIOVANNI</t>
  </si>
  <si>
    <t>NAMM218001</t>
  </si>
  <si>
    <t>GALILEI</t>
  </si>
  <si>
    <t>NAMM23000G</t>
  </si>
  <si>
    <t>TORRICELLI</t>
  </si>
  <si>
    <t>NAMM23400V</t>
  </si>
  <si>
    <t>DE CURTIS</t>
  </si>
  <si>
    <t>NAMM24300N</t>
  </si>
  <si>
    <t>CORTESE</t>
  </si>
  <si>
    <t>NAMM24400D</t>
  </si>
  <si>
    <t>KING</t>
  </si>
  <si>
    <t>NAMM245009</t>
  </si>
  <si>
    <t>LUDOVICO DA CASORIA</t>
  </si>
  <si>
    <t>NAMM24200T</t>
  </si>
  <si>
    <t>MAGLIONE</t>
  </si>
  <si>
    <t>NAMM246005</t>
  </si>
  <si>
    <t>PUCCINI</t>
  </si>
  <si>
    <t>NAMM619008</t>
  </si>
  <si>
    <t>BONITO-COSENZA</t>
  </si>
  <si>
    <t>NAMM254004</t>
  </si>
  <si>
    <t>STABIAE</t>
  </si>
  <si>
    <t>NAMM26500E</t>
  </si>
  <si>
    <t>PASCOLI</t>
  </si>
  <si>
    <t>NAMM62000C</t>
  </si>
  <si>
    <t>DE GREGORIO-IOVINO</t>
  </si>
  <si>
    <t>NAMM27100T</t>
  </si>
  <si>
    <t>IACCARINO</t>
  </si>
  <si>
    <t>NAMM644001</t>
  </si>
  <si>
    <t xml:space="preserve"> SCOTELLARO-UNGARETTI</t>
  </si>
  <si>
    <t>NAMM27900C</t>
  </si>
  <si>
    <t>S.CATERINA DA SIENA</t>
  </si>
  <si>
    <t>NAMM283004</t>
  </si>
  <si>
    <t>NAMM28500Q</t>
  </si>
  <si>
    <t>GENOINO</t>
  </si>
  <si>
    <t>NAMM28400X</t>
  </si>
  <si>
    <t>STANZIONE</t>
  </si>
  <si>
    <t>NAMM290007</t>
  </si>
  <si>
    <t>ATELLANO</t>
  </si>
  <si>
    <t>NAMM29400E</t>
  </si>
  <si>
    <t>BASILE</t>
  </si>
  <si>
    <t>NAMM29500A</t>
  </si>
  <si>
    <t>CANTE</t>
  </si>
  <si>
    <t>NAMM296006</t>
  </si>
  <si>
    <t>GRAMSCI</t>
  </si>
  <si>
    <t>NAMM297002</t>
  </si>
  <si>
    <t>VITALE</t>
  </si>
  <si>
    <t>NAMM63300E</t>
  </si>
  <si>
    <t>V</t>
  </si>
  <si>
    <t>NAMM30100C</t>
  </si>
  <si>
    <t>FUCINI</t>
  </si>
  <si>
    <t>NAMM621008</t>
  </si>
  <si>
    <t>RONCALLI-SIANI</t>
  </si>
  <si>
    <t>NAMM31400E</t>
  </si>
  <si>
    <t>SCOTTI</t>
  </si>
  <si>
    <t>NAMM32000T</t>
  </si>
  <si>
    <t>ALFIERI</t>
  </si>
  <si>
    <t>NAMM32100N</t>
  </si>
  <si>
    <t>D'AZEGLIO</t>
  </si>
  <si>
    <t>NAMM33000C</t>
  </si>
  <si>
    <t>ALIGHIERI-PACINOTTI</t>
  </si>
  <si>
    <t>NAMM332004</t>
  </si>
  <si>
    <t>ALIPERTI</t>
  </si>
  <si>
    <t>NAMM549007</t>
  </si>
  <si>
    <t>ALERAMO</t>
  </si>
  <si>
    <t>NAMM34100V</t>
  </si>
  <si>
    <t>GUARANO</t>
  </si>
  <si>
    <t>NAMM35100D</t>
  </si>
  <si>
    <t>CIRINO</t>
  </si>
  <si>
    <t>NAMM352009</t>
  </si>
  <si>
    <t>ILLUMINATO</t>
  </si>
  <si>
    <t>NAMM35600L</t>
  </si>
  <si>
    <t>BRUNO</t>
  </si>
  <si>
    <t>NAMM622004</t>
  </si>
  <si>
    <t>MERLIANO-TANSILLO</t>
  </si>
  <si>
    <t>NAMM62300X</t>
  </si>
  <si>
    <t>D'ANNUNZIO-SCOTELLARO</t>
  </si>
  <si>
    <t>NAMM37200E</t>
  </si>
  <si>
    <t>RUSSO</t>
  </si>
  <si>
    <t>NAMM62400Q</t>
  </si>
  <si>
    <t xml:space="preserve">AMALFI-MASSA </t>
  </si>
  <si>
    <t>NAMM55000B</t>
  </si>
  <si>
    <t>FALCONE</t>
  </si>
  <si>
    <t>NAMM388004</t>
  </si>
  <si>
    <t>NAMM39200Q</t>
  </si>
  <si>
    <t>CATULLO</t>
  </si>
  <si>
    <t>NAMM39100X</t>
  </si>
  <si>
    <t>LEONE</t>
  </si>
  <si>
    <t>NAMM39800P</t>
  </si>
  <si>
    <t>DELLA CORTE</t>
  </si>
  <si>
    <t>NAMM39900E</t>
  </si>
  <si>
    <t>MAIURI</t>
  </si>
  <si>
    <t>NAMM402005</t>
  </si>
  <si>
    <t>COMES</t>
  </si>
  <si>
    <t>NAMM40600C</t>
  </si>
  <si>
    <t>DON MILANI</t>
  </si>
  <si>
    <t>NAMM40400R</t>
  </si>
  <si>
    <t>MELLONI</t>
  </si>
  <si>
    <t>NAMM408004</t>
  </si>
  <si>
    <t>SANTAGATA</t>
  </si>
  <si>
    <t>NAMM41800P</t>
  </si>
  <si>
    <t>ANNECCHINO</t>
  </si>
  <si>
    <t>NAMM62500G</t>
  </si>
  <si>
    <t>ARTIACO-QUASIMODO</t>
  </si>
  <si>
    <t>NAMM41400B</t>
  </si>
  <si>
    <t>DIANO</t>
  </si>
  <si>
    <t>NAMM415007</t>
  </si>
  <si>
    <t>DIAZ</t>
  </si>
  <si>
    <t>NAMM416003</t>
  </si>
  <si>
    <t>PERGOLESI I</t>
  </si>
  <si>
    <t>NAMM41900E</t>
  </si>
  <si>
    <t>PERGOLESI II</t>
  </si>
  <si>
    <t>NAMM643005</t>
  </si>
  <si>
    <t>CAPRARO</t>
  </si>
  <si>
    <t>NAMM42600N</t>
  </si>
  <si>
    <t>NAMM42500T</t>
  </si>
  <si>
    <t>VERDI</t>
  </si>
  <si>
    <t>NAMM429005</t>
  </si>
  <si>
    <t>DE FILIPPO ex II</t>
  </si>
  <si>
    <t>NAMM430009</t>
  </si>
  <si>
    <t>GADDA</t>
  </si>
  <si>
    <t>NAMM428009</t>
  </si>
  <si>
    <t>GOBETTI</t>
  </si>
  <si>
    <t>NAMM461001</t>
  </si>
  <si>
    <t>DORSO</t>
  </si>
  <si>
    <t>NAMM457009</t>
  </si>
  <si>
    <t>NAMM458005</t>
  </si>
  <si>
    <t>MASSAIA</t>
  </si>
  <si>
    <t>NAMM460005</t>
  </si>
  <si>
    <t>STANZIALE</t>
  </si>
  <si>
    <t>NAMM62600B</t>
  </si>
  <si>
    <t>AMMENDOLA-DE AMICIS</t>
  </si>
  <si>
    <t>NAMM46700X</t>
  </si>
  <si>
    <t>CESCHELLI</t>
  </si>
  <si>
    <t>NAMM47600P</t>
  </si>
  <si>
    <t>SAN SEBASTIANO</t>
  </si>
  <si>
    <t>NAMM30500Q</t>
  </si>
  <si>
    <t>BORRELLI</t>
  </si>
  <si>
    <t>NAMM44200G</t>
  </si>
  <si>
    <t>GIOVANNI XXIII</t>
  </si>
  <si>
    <t>NAMM44300B</t>
  </si>
  <si>
    <t>ROMEO</t>
  </si>
  <si>
    <t>NAMM44800E</t>
  </si>
  <si>
    <t>FORZATI</t>
  </si>
  <si>
    <t>NAMM482002</t>
  </si>
  <si>
    <t>CICCONE</t>
  </si>
  <si>
    <t>NAMM488001</t>
  </si>
  <si>
    <t>BOSCO</t>
  </si>
  <si>
    <t>NAMM494008</t>
  </si>
  <si>
    <t>TASSO</t>
  </si>
  <si>
    <t>NAMM502002</t>
  </si>
  <si>
    <t>GIUSTI</t>
  </si>
  <si>
    <t>NAMM627007</t>
  </si>
  <si>
    <t>ALFIERI-MANZONI</t>
  </si>
  <si>
    <t>NAMM628003</t>
  </si>
  <si>
    <t>PARINI-VI</t>
  </si>
  <si>
    <t>NAMM50900R</t>
  </si>
  <si>
    <t>NAMM523003</t>
  </si>
  <si>
    <t>ANGIOLETTI</t>
  </si>
  <si>
    <t>NAMM62900V</t>
  </si>
  <si>
    <t>COLAMARINO-SASSO</t>
  </si>
  <si>
    <t xml:space="preserve">TORRE DEL GRECO </t>
  </si>
  <si>
    <t>NAMM51800G</t>
  </si>
  <si>
    <t>LEOPARDI</t>
  </si>
  <si>
    <t>NAMM51900B</t>
  </si>
  <si>
    <t>MORELLI</t>
  </si>
  <si>
    <t>NAMM522007</t>
  </si>
  <si>
    <t>ROMANO</t>
  </si>
  <si>
    <t>NAMM52000G</t>
  </si>
  <si>
    <t>SCAUDA</t>
  </si>
  <si>
    <t>NAMM531002</t>
  </si>
  <si>
    <t>SCARLATTI</t>
  </si>
  <si>
    <t>NAMM535009</t>
  </si>
  <si>
    <t>NEGRI</t>
  </si>
  <si>
    <t>NAMM536005</t>
  </si>
  <si>
    <t>SIANI</t>
  </si>
  <si>
    <t>NAPC100008</t>
  </si>
  <si>
    <t>Liceo Cl.</t>
  </si>
  <si>
    <t>Garibaldi</t>
  </si>
  <si>
    <t>NAPC010002</t>
  </si>
  <si>
    <t>Genovesi</t>
  </si>
  <si>
    <t>NAPC180005</t>
  </si>
  <si>
    <t>Pansini</t>
  </si>
  <si>
    <t>NAPC11000V</t>
  </si>
  <si>
    <t>Sannazaro</t>
  </si>
  <si>
    <t>NAPC14000P</t>
  </si>
  <si>
    <t>Umberto I</t>
  </si>
  <si>
    <t>NAPC09000V</t>
  </si>
  <si>
    <t>Vico</t>
  </si>
  <si>
    <t>NAPC16000X</t>
  </si>
  <si>
    <t>Vitt. Emanuele II</t>
  </si>
  <si>
    <t>NAPS08000B</t>
  </si>
  <si>
    <t>Liceo Sc.</t>
  </si>
  <si>
    <t>Alberti</t>
  </si>
  <si>
    <t>NAPS07000R</t>
  </si>
  <si>
    <t>Caccioppoli</t>
  </si>
  <si>
    <t>NAPS200008</t>
  </si>
  <si>
    <t>Calamandrei</t>
  </si>
  <si>
    <t>NAPS060006</t>
  </si>
  <si>
    <t>Caro</t>
  </si>
  <si>
    <t>NAPS090002</t>
  </si>
  <si>
    <t>Copernico</t>
  </si>
  <si>
    <t>NAPS10000B</t>
  </si>
  <si>
    <t>Cuoco</t>
  </si>
  <si>
    <t>NAPS010005</t>
  </si>
  <si>
    <t>Liceo Sc. Cl.</t>
  </si>
  <si>
    <t>Labriola</t>
  </si>
  <si>
    <t>NAPS05000G</t>
  </si>
  <si>
    <t>Mercalli</t>
  </si>
  <si>
    <t>NAPS230004</t>
  </si>
  <si>
    <t>Sbordone</t>
  </si>
  <si>
    <t>NAPS22000D</t>
  </si>
  <si>
    <t>Vittorini</t>
  </si>
  <si>
    <t>NAPM010006</t>
  </si>
  <si>
    <t>Ist.Mag.</t>
  </si>
  <si>
    <t>Fonseca</t>
  </si>
  <si>
    <t>NAPM090003</t>
  </si>
  <si>
    <t>Gentileschi ex VI</t>
  </si>
  <si>
    <t>NAPM02000R</t>
  </si>
  <si>
    <t>Mazzini</t>
  </si>
  <si>
    <t>NAPM10000C</t>
  </si>
  <si>
    <t>Milani</t>
  </si>
  <si>
    <t>NAPM05000L</t>
  </si>
  <si>
    <t>Villari</t>
  </si>
  <si>
    <t>NAPM160004</t>
  </si>
  <si>
    <t>VIII</t>
  </si>
  <si>
    <t>NAPM12000N</t>
  </si>
  <si>
    <t xml:space="preserve">Ist.Mag.Liceo Sc. Cl. </t>
  </si>
  <si>
    <t xml:space="preserve">di </t>
  </si>
  <si>
    <t>NAPS14000T</t>
  </si>
  <si>
    <t>Brunelleschi</t>
  </si>
  <si>
    <t xml:space="preserve">AFRAGOLA </t>
  </si>
  <si>
    <t>NAPS43000T</t>
  </si>
  <si>
    <t>di</t>
  </si>
  <si>
    <t>NAPS300005</t>
  </si>
  <si>
    <t xml:space="preserve">Liceo Sc. Cl. </t>
  </si>
  <si>
    <t>NAPC230001</t>
  </si>
  <si>
    <t>Seniore</t>
  </si>
  <si>
    <t>NAPS110002</t>
  </si>
  <si>
    <t>Severi</t>
  </si>
  <si>
    <t>NAPS24000P</t>
  </si>
  <si>
    <t>Medi</t>
  </si>
  <si>
    <t xml:space="preserve">CICCIANO </t>
  </si>
  <si>
    <t xml:space="preserve">FRATTAMAGGIORE </t>
  </si>
  <si>
    <t>NAPS27000E</t>
  </si>
  <si>
    <t>Miranda</t>
  </si>
  <si>
    <t>NAPS15000C</t>
  </si>
  <si>
    <t>De Carlo</t>
  </si>
  <si>
    <t xml:space="preserve">GIUGLIANO </t>
  </si>
  <si>
    <t>NAPS31000Q</t>
  </si>
  <si>
    <t>Liceo Sc.Cl.</t>
  </si>
  <si>
    <t>II</t>
  </si>
  <si>
    <t>NAPC22000A</t>
  </si>
  <si>
    <t xml:space="preserve">Liceo Cl.Sc. </t>
  </si>
  <si>
    <t>Scotti-Eistein</t>
  </si>
  <si>
    <t>NAPS32000A</t>
  </si>
  <si>
    <t>NAPM110003</t>
  </si>
  <si>
    <t>Levi</t>
  </si>
  <si>
    <t xml:space="preserve">MARANO </t>
  </si>
  <si>
    <t>NAPS02000Q</t>
  </si>
  <si>
    <t xml:space="preserve">Liceo Sc. Cl. Ist. Mag. </t>
  </si>
  <si>
    <t>Colombo</t>
  </si>
  <si>
    <t xml:space="preserve">MARIGLIANO </t>
  </si>
  <si>
    <t>NAPC130004</t>
  </si>
  <si>
    <t>Liceo Cl. Ist. Mag.</t>
  </si>
  <si>
    <t>Marone</t>
  </si>
  <si>
    <t xml:space="preserve">META DI SORRENTO </t>
  </si>
  <si>
    <t>NAPC080008</t>
  </si>
  <si>
    <t>Liceo Cl. Sc.</t>
  </si>
  <si>
    <t>Carducci</t>
  </si>
  <si>
    <t xml:space="preserve">NOLA </t>
  </si>
  <si>
    <t>NAPC030007</t>
  </si>
  <si>
    <t>Diaz</t>
  </si>
  <si>
    <t>NAPC02000L</t>
  </si>
  <si>
    <t>Rosmini</t>
  </si>
  <si>
    <t xml:space="preserve">PALMA CAMPANIA </t>
  </si>
  <si>
    <t>NAPC19000Q</t>
  </si>
  <si>
    <t>Imbriani</t>
  </si>
  <si>
    <t xml:space="preserve">POMIGLIANO D'ARCO </t>
  </si>
  <si>
    <t>NAPQ01000A</t>
  </si>
  <si>
    <t>Sc.Mag.</t>
  </si>
  <si>
    <t>Cantone</t>
  </si>
  <si>
    <t>NAPS12000L</t>
  </si>
  <si>
    <t>Pascal</t>
  </si>
  <si>
    <t xml:space="preserve">POMPEI </t>
  </si>
  <si>
    <t>NAPC17000E</t>
  </si>
  <si>
    <t>Flacco</t>
  </si>
  <si>
    <t>NAPS03000A</t>
  </si>
  <si>
    <t>Silvestri</t>
  </si>
  <si>
    <t xml:space="preserve">PORTICI </t>
  </si>
  <si>
    <t>NAPM07000T</t>
  </si>
  <si>
    <t>Virgilio</t>
  </si>
  <si>
    <t xml:space="preserve">POZZUOLI </t>
  </si>
  <si>
    <t>NAPS36000R</t>
  </si>
  <si>
    <t>NAPS26000X</t>
  </si>
  <si>
    <t>Di Giacomo</t>
  </si>
  <si>
    <t>NAPS17000N</t>
  </si>
  <si>
    <t>Torricelli</t>
  </si>
  <si>
    <t>NAPS180008</t>
  </si>
  <si>
    <t>Salvemini</t>
  </si>
  <si>
    <t xml:space="preserve">TORRE ANNUNZIATA </t>
  </si>
  <si>
    <t>NAPC060003</t>
  </si>
  <si>
    <t>De Bottis</t>
  </si>
  <si>
    <t>NAPS130007</t>
  </si>
  <si>
    <t>Nobel</t>
  </si>
  <si>
    <t>NATA01000E</t>
  </si>
  <si>
    <t>De Cillis</t>
  </si>
  <si>
    <t>NATE020003</t>
  </si>
  <si>
    <t>Vitt. Eman. II</t>
  </si>
  <si>
    <t>NATD300001</t>
  </si>
  <si>
    <t>Archimede</t>
  </si>
  <si>
    <t>NATD24000E</t>
  </si>
  <si>
    <t>Ist.Tec.Com.</t>
  </si>
  <si>
    <t>Caruso</t>
  </si>
  <si>
    <t>NATD02000G</t>
  </si>
  <si>
    <t>NATD07000L</t>
  </si>
  <si>
    <t>Galiani</t>
  </si>
  <si>
    <t>NATD11000T</t>
  </si>
  <si>
    <t>Pagano</t>
  </si>
  <si>
    <t>NATD12000C</t>
  </si>
  <si>
    <t>Serra</t>
  </si>
  <si>
    <t>NATD180004</t>
  </si>
  <si>
    <t>Siani</t>
  </si>
  <si>
    <t>NATL01000B</t>
  </si>
  <si>
    <t>Della Porta</t>
  </si>
  <si>
    <t>NATL020002</t>
  </si>
  <si>
    <t>Porzio</t>
  </si>
  <si>
    <t>NATF190001</t>
  </si>
  <si>
    <t xml:space="preserve">Curie </t>
  </si>
  <si>
    <t>NATF07000V</t>
  </si>
  <si>
    <t>Da Vinci</t>
  </si>
  <si>
    <t>NATF03000C</t>
  </si>
  <si>
    <t>Fermi</t>
  </si>
  <si>
    <t>NATF17000Q</t>
  </si>
  <si>
    <t>Ferraris</t>
  </si>
  <si>
    <t>NATF05000N</t>
  </si>
  <si>
    <t>Giordani</t>
  </si>
  <si>
    <t>NATF02000T</t>
  </si>
  <si>
    <t>Righi</t>
  </si>
  <si>
    <t>NATF010007</t>
  </si>
  <si>
    <t>Volta</t>
  </si>
  <si>
    <t>NATF160005</t>
  </si>
  <si>
    <t>E. Striano</t>
  </si>
  <si>
    <t>NATF18000A</t>
  </si>
  <si>
    <t>VII</t>
  </si>
  <si>
    <t>NATD26000Q</t>
  </si>
  <si>
    <t>Sereni</t>
  </si>
  <si>
    <t>NATD33000R</t>
  </si>
  <si>
    <t>Dalla Chiesa</t>
  </si>
  <si>
    <t>NATF110004</t>
  </si>
  <si>
    <t>Morano</t>
  </si>
  <si>
    <t xml:space="preserve">CAIVANO </t>
  </si>
  <si>
    <t>NATD05000B</t>
  </si>
  <si>
    <t>Mattei</t>
  </si>
  <si>
    <t>NATD16000V</t>
  </si>
  <si>
    <t>Torrente</t>
  </si>
  <si>
    <t>NATD100007</t>
  </si>
  <si>
    <t>Sturzo</t>
  </si>
  <si>
    <t xml:space="preserve">CASTELLAMMARE DI STABIA </t>
  </si>
  <si>
    <t>NATF10000D</t>
  </si>
  <si>
    <t>Elia</t>
  </si>
  <si>
    <t>NATD080007</t>
  </si>
  <si>
    <t>Filangieri</t>
  </si>
  <si>
    <t>NATF130009</t>
  </si>
  <si>
    <t>Galvani</t>
  </si>
  <si>
    <t>NATD21000P</t>
  </si>
  <si>
    <t>Doria</t>
  </si>
  <si>
    <t>NATD350002</t>
  </si>
  <si>
    <t>Masullo-Theti</t>
  </si>
  <si>
    <t>NATH03000X</t>
  </si>
  <si>
    <t>Bixio</t>
  </si>
  <si>
    <t>NATF040003</t>
  </si>
  <si>
    <t>Barsanti</t>
  </si>
  <si>
    <t>NATD19000P</t>
  </si>
  <si>
    <t>NATD130003</t>
  </si>
  <si>
    <t>Pareto</t>
  </si>
  <si>
    <t>NATF12000P</t>
  </si>
  <si>
    <t>NATD14000N</t>
  </si>
  <si>
    <t>Scotellaro</t>
  </si>
  <si>
    <t>NATF14000X</t>
  </si>
  <si>
    <t>NATD09000T</t>
  </si>
  <si>
    <t>Einaudi</t>
  </si>
  <si>
    <t>NATD320006</t>
  </si>
  <si>
    <t>NATD27000A</t>
  </si>
  <si>
    <t>Moscati</t>
  </si>
  <si>
    <t>NATF15000E</t>
  </si>
  <si>
    <t>Majorana</t>
  </si>
  <si>
    <t>NATD030006</t>
  </si>
  <si>
    <t>Cesaro</t>
  </si>
  <si>
    <t>NATF060008</t>
  </si>
  <si>
    <t>Marconi</t>
  </si>
  <si>
    <t>NATD060002</t>
  </si>
  <si>
    <t>Pantaleo</t>
  </si>
  <si>
    <t>NAIS028001</t>
  </si>
  <si>
    <t>Ist.Sup.</t>
  </si>
  <si>
    <t>L. S. Cl. Ist. Mag. Galilei</t>
  </si>
  <si>
    <t>NAIS026009</t>
  </si>
  <si>
    <t>L. S. Cl. Ist. Mag.Scampia</t>
  </si>
  <si>
    <t>NAIS027005</t>
  </si>
  <si>
    <t>I.M. Margherita di Savoia</t>
  </si>
  <si>
    <t>NAIS006004</t>
  </si>
  <si>
    <t>L. S.-I.P.C.T.  San Giovanni aTed.</t>
  </si>
  <si>
    <t>NAIS021006</t>
  </si>
  <si>
    <t>I.T.A.S. E.Di Savoia</t>
  </si>
  <si>
    <t>NAIS022002</t>
  </si>
  <si>
    <t>I.T.C. VII</t>
  </si>
  <si>
    <t>NAIS00300L</t>
  </si>
  <si>
    <t>I.T.N. Duca degli Abruzzi - I.P.I.A. Bagnoli</t>
  </si>
  <si>
    <t>NAIS00700X</t>
  </si>
  <si>
    <t>I.P.C.T. Munthe</t>
  </si>
  <si>
    <t xml:space="preserve">ANACAPRI </t>
  </si>
  <si>
    <t>NAIS03300C</t>
  </si>
  <si>
    <t>Vesevus</t>
  </si>
  <si>
    <t>NAIS03100R</t>
  </si>
  <si>
    <t>NAIS02900R</t>
  </si>
  <si>
    <t>Liceo Cl. Sc. di</t>
  </si>
  <si>
    <t>NAIS00900G</t>
  </si>
  <si>
    <t>I.T.G. Vitruvio</t>
  </si>
  <si>
    <t>NAIS01100G</t>
  </si>
  <si>
    <t>I.T.C. Tilgher</t>
  </si>
  <si>
    <t>NAIS01200B</t>
  </si>
  <si>
    <t>I.T.N. - I.P.A.M. - I.P.C.T.</t>
  </si>
  <si>
    <t>FORIO</t>
  </si>
  <si>
    <t>NAIS013007</t>
  </si>
  <si>
    <t>I.T.C. Milani</t>
  </si>
  <si>
    <t>NAIS019006</t>
  </si>
  <si>
    <t>I.T.C.G. - L.S.</t>
  </si>
  <si>
    <t>NAIS03200L</t>
  </si>
  <si>
    <t>E. Majorana</t>
  </si>
  <si>
    <t>NAIS00400C</t>
  </si>
  <si>
    <t>L.S. II - I.P.I.A.</t>
  </si>
  <si>
    <t>NAIS02300T</t>
  </si>
  <si>
    <t>I.T.N. Caracciolo - I.M. G. da Procida</t>
  </si>
  <si>
    <t>NAIS001001</t>
  </si>
  <si>
    <t>I.T.C.</t>
  </si>
  <si>
    <t>NAIS01800A</t>
  </si>
  <si>
    <t>I.T.A. - I.T.C.G. - I.P.C.T.</t>
  </si>
  <si>
    <t>NAIS01600P</t>
  </si>
  <si>
    <t>I.T.C. San Paolo</t>
  </si>
  <si>
    <t>NAIS01700E</t>
  </si>
  <si>
    <t>I.P.A.M.  Colombo</t>
  </si>
  <si>
    <t>NARA01000P</t>
  </si>
  <si>
    <t>Ist.Prof.Agric.</t>
  </si>
  <si>
    <t>NARC20000R</t>
  </si>
  <si>
    <t>Ist.Prof.Com.Tur.</t>
  </si>
  <si>
    <t>Caracciolo -  S.Rosa</t>
  </si>
  <si>
    <t>NARC020008</t>
  </si>
  <si>
    <t>De Sanctis</t>
  </si>
  <si>
    <t>NARC150001</t>
  </si>
  <si>
    <t>D'Este</t>
  </si>
  <si>
    <t>NARC070009</t>
  </si>
  <si>
    <t>Fortunato</t>
  </si>
  <si>
    <t>NARC10000X</t>
  </si>
  <si>
    <t>Miano</t>
  </si>
  <si>
    <t>NARC06000P</t>
  </si>
  <si>
    <t>Vittorio Veneto</t>
  </si>
  <si>
    <t>NARI090007</t>
  </si>
  <si>
    <t>Ist.Prof.Ind.Art.</t>
  </si>
  <si>
    <t>Bernini</t>
  </si>
  <si>
    <t>NARI10000L</t>
  </si>
  <si>
    <t>Casanova</t>
  </si>
  <si>
    <t>NARI13000C</t>
  </si>
  <si>
    <t>Caselli</t>
  </si>
  <si>
    <t>NARE01000L</t>
  </si>
  <si>
    <t>Colosimo</t>
  </si>
  <si>
    <t>NARI22000P</t>
  </si>
  <si>
    <t>NARI110007</t>
  </si>
  <si>
    <t>Petriccione</t>
  </si>
  <si>
    <t>NARI160008</t>
  </si>
  <si>
    <t>Sannino</t>
  </si>
  <si>
    <t>NARH080005</t>
  </si>
  <si>
    <t>Ist.Prof.Alberg.</t>
  </si>
  <si>
    <t>Rossini</t>
  </si>
  <si>
    <t>NARH01000V</t>
  </si>
  <si>
    <t>Cavalcanti</t>
  </si>
  <si>
    <t>NARH100005</t>
  </si>
  <si>
    <t>Duca di Buonvicino</t>
  </si>
  <si>
    <t>NARC14000A</t>
  </si>
  <si>
    <t>NARC23000L</t>
  </si>
  <si>
    <t>Ist.Prof.Com.</t>
  </si>
  <si>
    <t>Caracciolo</t>
  </si>
  <si>
    <t>NARI190004</t>
  </si>
  <si>
    <t>NARH09000Q</t>
  </si>
  <si>
    <t>Ist.Prof.Alb. Rist.</t>
  </si>
  <si>
    <t>Viviani</t>
  </si>
  <si>
    <t>NARH07000E</t>
  </si>
  <si>
    <t>Russo</t>
  </si>
  <si>
    <t>NARI01000A</t>
  </si>
  <si>
    <t>Niglio</t>
  </si>
  <si>
    <t>NARC050004</t>
  </si>
  <si>
    <t>Minzoni</t>
  </si>
  <si>
    <t>NARI020001</t>
  </si>
  <si>
    <t>NARH04000P</t>
  </si>
  <si>
    <t>Telese</t>
  </si>
  <si>
    <t xml:space="preserve">ISCHIA </t>
  </si>
  <si>
    <t>NARI03000G</t>
  </si>
  <si>
    <t>NARC13000Q</t>
  </si>
  <si>
    <t>Nobile</t>
  </si>
  <si>
    <t>NARI05000R</t>
  </si>
  <si>
    <t>Leone</t>
  </si>
  <si>
    <t>NARI06000B</t>
  </si>
  <si>
    <t>Augusto</t>
  </si>
  <si>
    <t xml:space="preserve">OTTAVIANO </t>
  </si>
  <si>
    <t>NARH030004</t>
  </si>
  <si>
    <t>De Medici</t>
  </si>
  <si>
    <t>NARC11000E</t>
  </si>
  <si>
    <t>Europa</t>
  </si>
  <si>
    <t>NARC120005</t>
  </si>
  <si>
    <t>Nitti</t>
  </si>
  <si>
    <t>NARI070002</t>
  </si>
  <si>
    <t>Enriques</t>
  </si>
  <si>
    <t>NARC16000G</t>
  </si>
  <si>
    <t>NARH06000X</t>
  </si>
  <si>
    <t>Petronio</t>
  </si>
  <si>
    <t>NARI08000L</t>
  </si>
  <si>
    <t>Galilei</t>
  </si>
  <si>
    <t>NARC04000D</t>
  </si>
  <si>
    <t>Degni</t>
  </si>
  <si>
    <t>NARH02000D</t>
  </si>
  <si>
    <t>De Gennaro</t>
  </si>
  <si>
    <t xml:space="preserve">VICO EQUENSE </t>
  </si>
  <si>
    <t>NASL010002</t>
  </si>
  <si>
    <t>Lic.Art.</t>
  </si>
  <si>
    <t>NASD020006</t>
  </si>
  <si>
    <t>Ist.d'Arte</t>
  </si>
  <si>
    <t>Boccioni</t>
  </si>
  <si>
    <t>NASD01000G</t>
  </si>
  <si>
    <t>Palizzi</t>
  </si>
  <si>
    <t>NASD06000L</t>
  </si>
  <si>
    <t>NASD070007</t>
  </si>
  <si>
    <t>NASD03000R</t>
  </si>
  <si>
    <t>Grandi</t>
  </si>
  <si>
    <t>NASD04000B</t>
  </si>
  <si>
    <t>NASD08000T</t>
  </si>
  <si>
    <t>NAVC010009</t>
  </si>
  <si>
    <t>CONVITTO NAZ.</t>
  </si>
  <si>
    <t>NAVE010008</t>
  </si>
  <si>
    <t>EDUCANDATO</t>
  </si>
  <si>
    <t>NAEE093002</t>
  </si>
  <si>
    <t>CIR.DID.52</t>
  </si>
  <si>
    <t>NAIC8A2007</t>
  </si>
  <si>
    <t>7-MOSCARELLA</t>
  </si>
  <si>
    <t>MATTEOTTI - CIRILLO</t>
  </si>
  <si>
    <t>SCANZANO</t>
  </si>
  <si>
    <t>NAIS03700Q</t>
  </si>
  <si>
    <t>NAIS043003</t>
  </si>
  <si>
    <t>CAMPANELLA</t>
  </si>
  <si>
    <t>NAIS042007</t>
  </si>
  <si>
    <t>DE NICOLA</t>
  </si>
  <si>
    <t>NAIS034008</t>
  </si>
  <si>
    <t>DURANTE</t>
  </si>
  <si>
    <t>NAIS03900B</t>
  </si>
  <si>
    <t>ALBERTINI</t>
  </si>
  <si>
    <t>NAIS03800G</t>
  </si>
  <si>
    <t>SERAO</t>
  </si>
  <si>
    <t>POMIGLIANO</t>
  </si>
  <si>
    <t>NAIS04100B</t>
  </si>
  <si>
    <t>GRAZIANI</t>
  </si>
  <si>
    <t>NAIS03600X</t>
  </si>
  <si>
    <t>PITAGORA</t>
  </si>
  <si>
    <t>NARH11000Q</t>
  </si>
  <si>
    <t>DI</t>
  </si>
  <si>
    <t>già esistenti</t>
  </si>
  <si>
    <t>nuovi</t>
  </si>
  <si>
    <t>soppressi</t>
  </si>
  <si>
    <t xml:space="preserve">TOTALE                   anno sc. 2005-2006 al netto ritenute prev. ass. </t>
  </si>
  <si>
    <t>TIPO DI SCUOLA</t>
  </si>
  <si>
    <t>Ist.Tec.Agr.</t>
  </si>
  <si>
    <t>Ist.Tec.Att. Soc.</t>
  </si>
  <si>
    <t>Ist.Tec.Com. Geom.</t>
  </si>
  <si>
    <t>Ist.Tec.Geom.</t>
  </si>
  <si>
    <t>Ist.Tec.Ind.</t>
  </si>
  <si>
    <t xml:space="preserve">Ist.Tec.Com. </t>
  </si>
  <si>
    <t>Ist.Tec.Geom. Ind.</t>
  </si>
  <si>
    <t>Ist.Tec.Naut.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</si>
</sst>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#,##0_ ;[Red]\-#,##0\ "/>
    <numFmt numFmtId="169" formatCode="_(* #,##0.00_);_(* \(#,##0.00\);_(* &quot;-&quot;_);_(@_)"/>
    <numFmt numFmtId="170" formatCode="_-* #,##0_-;\-* #,##0_-;_-* &quot;-&quot;??_-;_-@_-"/>
    <numFmt numFmtId="171" formatCode="_(* #,##0.0_);_(* \(#,##0.0\);_(* &quot;-&quot;_);_(@_)"/>
    <numFmt numFmtId="172" formatCode="0.000"/>
  </numFmts>
  <fonts count="23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8"/>
      <name val="Arial"/>
      <family val="2"/>
    </font>
    <font>
      <u val="single"/>
      <sz val="7.5"/>
      <color indexed="12"/>
      <name val="System"/>
      <family val="0"/>
    </font>
    <font>
      <b/>
      <sz val="10"/>
      <name val="Verdana"/>
      <family val="2"/>
    </font>
    <font>
      <sz val="8"/>
      <name val="Tahoma"/>
      <family val="0"/>
    </font>
    <font>
      <sz val="8"/>
      <name val="System"/>
      <family val="0"/>
    </font>
    <font>
      <b/>
      <sz val="8"/>
      <name val="Tahoma"/>
      <family val="0"/>
    </font>
    <font>
      <b/>
      <sz val="8"/>
      <name val="System"/>
      <family val="2"/>
    </font>
  </fonts>
  <fills count="12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>
      <alignment/>
      <protection/>
    </xf>
    <xf numFmtId="0" fontId="8" fillId="0" borderId="1" applyNumberFormat="0" applyFont="0" applyBorder="0" applyAlignment="0">
      <protection/>
    </xf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164" fontId="4" fillId="0" borderId="1" xfId="20" applyFont="1" applyBorder="1" applyAlignment="1">
      <alignment/>
    </xf>
    <xf numFmtId="0" fontId="4" fillId="0" borderId="0" xfId="0" applyFont="1" applyFill="1" applyBorder="1" applyAlignment="1">
      <alignment/>
    </xf>
    <xf numFmtId="164" fontId="4" fillId="0" borderId="0" xfId="20" applyFont="1" applyFill="1" applyBorder="1" applyAlignment="1">
      <alignment/>
    </xf>
    <xf numFmtId="164" fontId="4" fillId="0" borderId="0" xfId="20" applyBorder="1" applyAlignment="1">
      <alignment/>
    </xf>
    <xf numFmtId="164" fontId="4" fillId="0" borderId="0" xfId="20" applyFill="1" applyBorder="1" applyAlignment="1">
      <alignment/>
    </xf>
    <xf numFmtId="165" fontId="4" fillId="0" borderId="0" xfId="18" applyFont="1" applyFill="1" applyBorder="1" applyAlignment="1">
      <alignment/>
    </xf>
    <xf numFmtId="164" fontId="4" fillId="0" borderId="0" xfId="20" applyFont="1" applyBorder="1" applyAlignment="1">
      <alignment/>
    </xf>
    <xf numFmtId="165" fontId="4" fillId="0" borderId="0" xfId="18" applyAlignment="1">
      <alignment/>
    </xf>
    <xf numFmtId="164" fontId="10" fillId="0" borderId="0" xfId="20" applyBorder="1" applyAlignment="1">
      <alignment/>
    </xf>
    <xf numFmtId="164" fontId="4" fillId="0" borderId="0" xfId="20" applyFont="1" applyBorder="1" applyAlignment="1" applyProtection="1">
      <alignment/>
      <protection/>
    </xf>
    <xf numFmtId="164" fontId="4" fillId="0" borderId="0" xfId="20" applyFill="1" applyBorder="1" applyAlignment="1">
      <alignment horizontal="center"/>
    </xf>
    <xf numFmtId="164" fontId="4" fillId="0" borderId="0" xfId="20" applyBorder="1" applyAlignment="1" applyProtection="1">
      <alignment/>
      <protection/>
    </xf>
    <xf numFmtId="164" fontId="4" fillId="0" borderId="0" xfId="20" applyFont="1" applyAlignment="1" applyProtection="1">
      <alignment/>
      <protection/>
    </xf>
    <xf numFmtId="0" fontId="11" fillId="0" borderId="2" xfId="0" applyFont="1" applyBorder="1" applyAlignment="1">
      <alignment horizontal="centerContinuous" wrapText="1"/>
    </xf>
    <xf numFmtId="0" fontId="11" fillId="0" borderId="3" xfId="0" applyFont="1" applyBorder="1" applyAlignment="1">
      <alignment horizontal="centerContinuous" wrapText="1"/>
    </xf>
    <xf numFmtId="0" fontId="11" fillId="0" borderId="4" xfId="0" applyFont="1" applyBorder="1" applyAlignment="1">
      <alignment horizontal="centerContinuous" wrapText="1"/>
    </xf>
    <xf numFmtId="0" fontId="0" fillId="0" borderId="0" xfId="0" applyFont="1" applyAlignment="1">
      <alignment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Continuous" wrapText="1"/>
    </xf>
    <xf numFmtId="0" fontId="12" fillId="0" borderId="5" xfId="0" applyFont="1" applyBorder="1" applyAlignment="1">
      <alignment horizontal="left" wrapText="1"/>
    </xf>
    <xf numFmtId="0" fontId="12" fillId="0" borderId="5" xfId="20" applyNumberFormat="1" applyFont="1" applyBorder="1" applyAlignment="1">
      <alignment horizontal="right" wrapText="1"/>
    </xf>
    <xf numFmtId="0" fontId="12" fillId="0" borderId="6" xfId="0" applyFont="1" applyBorder="1" applyAlignment="1">
      <alignment horizontal="left" wrapText="1"/>
    </xf>
    <xf numFmtId="0" fontId="12" fillId="0" borderId="6" xfId="20" applyNumberFormat="1" applyFont="1" applyBorder="1" applyAlignment="1">
      <alignment horizontal="right" wrapText="1"/>
    </xf>
    <xf numFmtId="0" fontId="11" fillId="0" borderId="6" xfId="0" applyFont="1" applyBorder="1" applyAlignment="1">
      <alignment horizontal="center" wrapText="1"/>
    </xf>
    <xf numFmtId="3" fontId="14" fillId="2" borderId="1" xfId="0" applyNumberFormat="1" applyFont="1" applyFill="1" applyBorder="1" applyAlignment="1">
      <alignment horizontal="center" wrapText="1"/>
    </xf>
    <xf numFmtId="3" fontId="14" fillId="3" borderId="1" xfId="0" applyNumberFormat="1" applyFont="1" applyFill="1" applyBorder="1" applyAlignment="1">
      <alignment horizontal="center" wrapText="1"/>
    </xf>
    <xf numFmtId="3" fontId="14" fillId="4" borderId="1" xfId="0" applyNumberFormat="1" applyFont="1" applyFill="1" applyBorder="1" applyAlignment="1">
      <alignment horizontal="center" wrapText="1"/>
    </xf>
    <xf numFmtId="3" fontId="14" fillId="5" borderId="1" xfId="0" applyNumberFormat="1" applyFont="1" applyFill="1" applyBorder="1" applyAlignment="1">
      <alignment horizontal="center" wrapText="1"/>
    </xf>
    <xf numFmtId="0" fontId="14" fillId="6" borderId="1" xfId="0" applyFont="1" applyFill="1" applyBorder="1" applyAlignment="1">
      <alignment horizontal="center" wrapText="1"/>
    </xf>
    <xf numFmtId="0" fontId="12" fillId="4" borderId="5" xfId="0" applyFont="1" applyFill="1" applyBorder="1" applyAlignment="1">
      <alignment horizontal="center" wrapText="1"/>
    </xf>
    <xf numFmtId="3" fontId="14" fillId="7" borderId="1" xfId="0" applyNumberFormat="1" applyFont="1" applyFill="1" applyBorder="1" applyAlignment="1">
      <alignment horizontal="center" wrapText="1"/>
    </xf>
    <xf numFmtId="164" fontId="4" fillId="8" borderId="1" xfId="20" applyFont="1" applyFill="1" applyBorder="1" applyAlignment="1">
      <alignment/>
    </xf>
    <xf numFmtId="0" fontId="14" fillId="0" borderId="1" xfId="0" applyFont="1" applyBorder="1" applyAlignment="1">
      <alignment horizontal="center"/>
    </xf>
    <xf numFmtId="0" fontId="14" fillId="8" borderId="1" xfId="0" applyFont="1" applyFill="1" applyBorder="1" applyAlignment="1">
      <alignment horizontal="center"/>
    </xf>
    <xf numFmtId="169" fontId="4" fillId="0" borderId="1" xfId="20" applyNumberFormat="1" applyFont="1" applyBorder="1" applyAlignment="1">
      <alignment/>
    </xf>
    <xf numFmtId="169" fontId="14" fillId="0" borderId="1" xfId="20" applyNumberFormat="1" applyFont="1" applyBorder="1" applyAlignment="1">
      <alignment/>
    </xf>
    <xf numFmtId="169" fontId="14" fillId="8" borderId="1" xfId="2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12" fillId="4" borderId="1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20" applyFont="1" applyFill="1" applyBorder="1" applyAlignment="1">
      <alignment/>
    </xf>
    <xf numFmtId="164" fontId="4" fillId="0" borderId="1" xfId="20" applyFont="1" applyFill="1" applyBorder="1" applyAlignment="1" applyProtection="1">
      <alignment horizontal="left"/>
      <protection hidden="1"/>
    </xf>
    <xf numFmtId="164" fontId="4" fillId="0" borderId="1" xfId="20" applyFont="1" applyFill="1" applyBorder="1" applyAlignment="1">
      <alignment horizontal="left"/>
    </xf>
    <xf numFmtId="164" fontId="4" fillId="0" borderId="1" xfId="20" applyFill="1" applyBorder="1" applyAlignment="1">
      <alignment/>
    </xf>
    <xf numFmtId="165" fontId="4" fillId="0" borderId="1" xfId="18" applyFont="1" applyFill="1" applyBorder="1" applyAlignment="1">
      <alignment/>
    </xf>
    <xf numFmtId="165" fontId="4" fillId="0" borderId="1" xfId="18" applyFont="1" applyFill="1" applyBorder="1" applyAlignment="1">
      <alignment horizontal="left"/>
    </xf>
    <xf numFmtId="164" fontId="4" fillId="0" borderId="1" xfId="20" applyFont="1" applyFill="1" applyBorder="1" applyAlignment="1" applyProtection="1">
      <alignment horizontal="center" vertical="center"/>
      <protection/>
    </xf>
    <xf numFmtId="164" fontId="4" fillId="0" borderId="1" xfId="20" applyFont="1" applyFill="1" applyBorder="1" applyAlignment="1">
      <alignment wrapText="1"/>
    </xf>
    <xf numFmtId="164" fontId="10" fillId="0" borderId="1" xfId="20" applyFill="1" applyBorder="1" applyAlignment="1">
      <alignment/>
    </xf>
    <xf numFmtId="164" fontId="4" fillId="0" borderId="1" xfId="20" applyFont="1" applyFill="1" applyBorder="1" applyAlignment="1">
      <alignment vertical="center"/>
    </xf>
    <xf numFmtId="164" fontId="4" fillId="0" borderId="1" xfId="20" applyFont="1" applyFill="1" applyBorder="1" applyAlignment="1">
      <alignment/>
    </xf>
    <xf numFmtId="164" fontId="4" fillId="0" borderId="1" xfId="20" applyFont="1" applyBorder="1" applyAlignment="1">
      <alignment/>
    </xf>
    <xf numFmtId="164" fontId="4" fillId="0" borderId="1" xfId="20" applyFill="1" applyBorder="1" applyAlignment="1" applyProtection="1">
      <alignment/>
      <protection/>
    </xf>
    <xf numFmtId="164" fontId="10" fillId="0" borderId="1" xfId="20" applyFont="1" applyFill="1" applyBorder="1" applyAlignment="1">
      <alignment/>
    </xf>
    <xf numFmtId="164" fontId="4" fillId="0" borderId="1" xfId="20" applyFont="1" applyFill="1" applyBorder="1" applyAlignment="1" applyProtection="1">
      <alignment vertical="center"/>
      <protection/>
    </xf>
    <xf numFmtId="164" fontId="4" fillId="0" borderId="1" xfId="20" applyFont="1" applyFill="1" applyBorder="1" applyAlignment="1" applyProtection="1">
      <alignment horizontal="left"/>
      <protection/>
    </xf>
    <xf numFmtId="164" fontId="4" fillId="0" borderId="1" xfId="20" applyFont="1" applyBorder="1" applyAlignment="1" applyProtection="1">
      <alignment/>
      <protection/>
    </xf>
    <xf numFmtId="164" fontId="4" fillId="0" borderId="1" xfId="20" applyFont="1" applyFill="1" applyBorder="1" applyAlignment="1" applyProtection="1">
      <alignment horizontal="left"/>
      <protection locked="0"/>
    </xf>
    <xf numFmtId="164" fontId="4" fillId="0" borderId="1" xfId="20" applyBorder="1" applyAlignment="1" applyProtection="1">
      <alignment/>
      <protection/>
    </xf>
    <xf numFmtId="164" fontId="4" fillId="0" borderId="1" xfId="20" applyFill="1" applyBorder="1" applyAlignment="1" applyProtection="1">
      <alignment horizontal="left"/>
      <protection/>
    </xf>
    <xf numFmtId="164" fontId="4" fillId="0" borderId="1" xfId="20" applyFont="1" applyFill="1" applyBorder="1" applyAlignment="1" applyProtection="1">
      <alignment/>
      <protection/>
    </xf>
    <xf numFmtId="164" fontId="14" fillId="0" borderId="1" xfId="20" applyFont="1" applyBorder="1" applyAlignment="1">
      <alignment/>
    </xf>
    <xf numFmtId="164" fontId="14" fillId="8" borderId="1" xfId="20" applyFont="1" applyFill="1" applyBorder="1" applyAlignment="1">
      <alignment/>
    </xf>
    <xf numFmtId="164" fontId="14" fillId="2" borderId="1" xfId="20" applyFont="1" applyFill="1" applyBorder="1" applyAlignment="1">
      <alignment/>
    </xf>
    <xf numFmtId="164" fontId="14" fillId="7" borderId="1" xfId="20" applyFont="1" applyFill="1" applyBorder="1" applyAlignment="1">
      <alignment/>
    </xf>
    <xf numFmtId="164" fontId="14" fillId="7" borderId="1" xfId="20" applyFont="1" applyFill="1" applyBorder="1" applyAlignment="1" applyProtection="1">
      <alignment/>
      <protection hidden="1"/>
    </xf>
    <xf numFmtId="164" fontId="4" fillId="0" borderId="0" xfId="20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164" fontId="4" fillId="2" borderId="0" xfId="20" applyFont="1" applyFill="1" applyBorder="1" applyAlignment="1">
      <alignment/>
    </xf>
    <xf numFmtId="1" fontId="0" fillId="0" borderId="1" xfId="0" applyNumberFormat="1" applyBorder="1" applyAlignment="1">
      <alignment/>
    </xf>
    <xf numFmtId="1" fontId="0" fillId="0" borderId="1" xfId="0" applyNumberFormat="1" applyBorder="1" applyAlignment="1" applyProtection="1">
      <alignment/>
      <protection locked="0"/>
    </xf>
    <xf numFmtId="4" fontId="15" fillId="7" borderId="1" xfId="0" applyNumberFormat="1" applyFont="1" applyFill="1" applyBorder="1" applyAlignment="1">
      <alignment horizontal="center" wrapText="1"/>
    </xf>
    <xf numFmtId="4" fontId="14" fillId="2" borderId="1" xfId="0" applyNumberFormat="1" applyFont="1" applyFill="1" applyBorder="1" applyAlignment="1">
      <alignment horizontal="center" wrapText="1"/>
    </xf>
    <xf numFmtId="4" fontId="14" fillId="3" borderId="1" xfId="0" applyNumberFormat="1" applyFont="1" applyFill="1" applyBorder="1" applyAlignment="1">
      <alignment horizontal="center" wrapText="1"/>
    </xf>
    <xf numFmtId="4" fontId="14" fillId="4" borderId="1" xfId="0" applyNumberFormat="1" applyFont="1" applyFill="1" applyBorder="1" applyAlignment="1">
      <alignment horizontal="center" wrapText="1"/>
    </xf>
    <xf numFmtId="4" fontId="14" fillId="5" borderId="1" xfId="0" applyNumberFormat="1" applyFont="1" applyFill="1" applyBorder="1" applyAlignment="1">
      <alignment horizontal="center" wrapText="1"/>
    </xf>
    <xf numFmtId="4" fontId="14" fillId="6" borderId="1" xfId="0" applyNumberFormat="1" applyFont="1" applyFill="1" applyBorder="1" applyAlignment="1">
      <alignment horizontal="center" wrapText="1"/>
    </xf>
    <xf numFmtId="4" fontId="12" fillId="4" borderId="1" xfId="0" applyNumberFormat="1" applyFont="1" applyFill="1" applyBorder="1" applyAlignment="1">
      <alignment horizontal="center" wrapText="1"/>
    </xf>
    <xf numFmtId="4" fontId="14" fillId="7" borderId="1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/>
    </xf>
    <xf numFmtId="4" fontId="4" fillId="0" borderId="1" xfId="20" applyNumberFormat="1" applyFont="1" applyBorder="1" applyAlignment="1">
      <alignment/>
    </xf>
    <xf numFmtId="4" fontId="0" fillId="0" borderId="1" xfId="20" applyNumberFormat="1" applyBorder="1" applyAlignment="1">
      <alignment/>
    </xf>
    <xf numFmtId="4" fontId="0" fillId="0" borderId="0" xfId="0" applyNumberFormat="1" applyAlignment="1">
      <alignment/>
    </xf>
    <xf numFmtId="4" fontId="5" fillId="0" borderId="0" xfId="22" applyNumberFormat="1" applyFont="1" applyAlignment="1">
      <alignment/>
      <protection/>
    </xf>
    <xf numFmtId="4" fontId="1" fillId="0" borderId="0" xfId="0" applyNumberFormat="1" applyFont="1" applyAlignment="1">
      <alignment/>
    </xf>
    <xf numFmtId="4" fontId="16" fillId="0" borderId="0" xfId="22" applyNumberFormat="1" applyFont="1" applyAlignment="1">
      <alignment/>
      <protection/>
    </xf>
    <xf numFmtId="3" fontId="0" fillId="0" borderId="1" xfId="20" applyNumberFormat="1" applyBorder="1" applyAlignment="1">
      <alignment/>
    </xf>
    <xf numFmtId="0" fontId="0" fillId="0" borderId="1" xfId="20" applyNumberFormat="1" applyBorder="1" applyAlignment="1">
      <alignment/>
    </xf>
    <xf numFmtId="164" fontId="14" fillId="0" borderId="1" xfId="20" applyFont="1" applyFill="1" applyBorder="1" applyAlignment="1">
      <alignment/>
    </xf>
    <xf numFmtId="0" fontId="18" fillId="0" borderId="1" xfId="0" applyFont="1" applyBorder="1" applyAlignment="1">
      <alignment horizontal="right"/>
    </xf>
    <xf numFmtId="164" fontId="18" fillId="0" borderId="7" xfId="20" applyFont="1" applyBorder="1" applyAlignment="1">
      <alignment/>
    </xf>
    <xf numFmtId="169" fontId="18" fillId="0" borderId="7" xfId="20" applyNumberFormat="1" applyFont="1" applyBorder="1" applyAlignment="1">
      <alignment/>
    </xf>
    <xf numFmtId="0" fontId="14" fillId="0" borderId="1" xfId="0" applyFont="1" applyBorder="1" applyAlignment="1">
      <alignment/>
    </xf>
    <xf numFmtId="164" fontId="14" fillId="0" borderId="8" xfId="20" applyFont="1" applyBorder="1" applyAlignment="1">
      <alignment/>
    </xf>
    <xf numFmtId="169" fontId="4" fillId="0" borderId="8" xfId="20" applyNumberFormat="1" applyFont="1" applyBorder="1" applyAlignment="1">
      <alignment/>
    </xf>
    <xf numFmtId="0" fontId="0" fillId="9" borderId="1" xfId="0" applyFill="1" applyBorder="1" applyAlignment="1">
      <alignment/>
    </xf>
    <xf numFmtId="1" fontId="4" fillId="9" borderId="1" xfId="21" applyNumberFormat="1" applyFont="1" applyFill="1" applyBorder="1" applyAlignment="1" applyProtection="1">
      <alignment horizontal="left"/>
      <protection hidden="1"/>
    </xf>
    <xf numFmtId="0" fontId="4" fillId="9" borderId="1" xfId="0" applyFont="1" applyFill="1" applyBorder="1" applyAlignment="1">
      <alignment/>
    </xf>
    <xf numFmtId="0" fontId="4" fillId="9" borderId="1" xfId="0" applyFont="1" applyFill="1" applyBorder="1" applyAlignment="1">
      <alignment horizontal="left"/>
    </xf>
    <xf numFmtId="0" fontId="4" fillId="9" borderId="1" xfId="0" applyFont="1" applyFill="1" applyBorder="1" applyAlignment="1" applyProtection="1">
      <alignment/>
      <protection/>
    </xf>
    <xf numFmtId="0" fontId="4" fillId="9" borderId="1" xfId="0" applyFont="1" applyFill="1" applyBorder="1" applyAlignment="1" applyProtection="1">
      <alignment horizontal="left"/>
      <protection/>
    </xf>
    <xf numFmtId="164" fontId="0" fillId="0" borderId="0" xfId="0" applyNumberFormat="1" applyAlignment="1">
      <alignment/>
    </xf>
    <xf numFmtId="0" fontId="4" fillId="0" borderId="1" xfId="0" applyFont="1" applyFill="1" applyBorder="1" applyAlignment="1" applyProtection="1">
      <alignment horizontal="left"/>
      <protection/>
    </xf>
    <xf numFmtId="38" fontId="0" fillId="0" borderId="1" xfId="0" applyNumberFormat="1" applyFill="1" applyBorder="1" applyAlignment="1">
      <alignment/>
    </xf>
    <xf numFmtId="0" fontId="4" fillId="9" borderId="1" xfId="0" applyFont="1" applyFill="1" applyBorder="1" applyAlignment="1" applyProtection="1">
      <alignment vertical="center"/>
      <protection/>
    </xf>
    <xf numFmtId="38" fontId="4" fillId="9" borderId="1" xfId="0" applyNumberFormat="1" applyFont="1" applyFill="1" applyBorder="1" applyAlignment="1">
      <alignment/>
    </xf>
    <xf numFmtId="164" fontId="14" fillId="4" borderId="1" xfId="20" applyFont="1" applyFill="1" applyBorder="1" applyAlignment="1">
      <alignment/>
    </xf>
    <xf numFmtId="170" fontId="14" fillId="4" borderId="0" xfId="18" applyNumberFormat="1" applyFont="1" applyFill="1" applyAlignment="1">
      <alignment/>
    </xf>
    <xf numFmtId="170" fontId="14" fillId="0" borderId="0" xfId="18" applyNumberFormat="1" applyFont="1" applyAlignment="1">
      <alignment/>
    </xf>
    <xf numFmtId="170" fontId="14" fillId="10" borderId="0" xfId="18" applyNumberFormat="1" applyFont="1" applyFill="1" applyAlignment="1">
      <alignment/>
    </xf>
    <xf numFmtId="170" fontId="14" fillId="11" borderId="0" xfId="18" applyNumberFormat="1" applyFont="1" applyFill="1" applyAlignment="1">
      <alignment/>
    </xf>
    <xf numFmtId="164" fontId="14" fillId="11" borderId="1" xfId="20" applyFont="1" applyFill="1" applyBorder="1" applyAlignment="1">
      <alignment/>
    </xf>
    <xf numFmtId="165" fontId="0" fillId="0" borderId="0" xfId="18" applyAlignment="1">
      <alignment/>
    </xf>
    <xf numFmtId="169" fontId="0" fillId="0" borderId="0" xfId="0" applyNumberFormat="1" applyAlignment="1">
      <alignment/>
    </xf>
    <xf numFmtId="43" fontId="18" fillId="0" borderId="0" xfId="0" applyNumberFormat="1" applyFont="1" applyAlignment="1">
      <alignment/>
    </xf>
    <xf numFmtId="169" fontId="4" fillId="0" borderId="1" xfId="20" applyNumberFormat="1" applyFont="1" applyFill="1" applyBorder="1" applyAlignment="1">
      <alignment/>
    </xf>
    <xf numFmtId="169" fontId="14" fillId="0" borderId="1" xfId="20" applyNumberFormat="1" applyFont="1" applyFill="1" applyBorder="1" applyAlignment="1">
      <alignment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4" fillId="0" borderId="1" xfId="0" applyFont="1" applyFill="1" applyBorder="1" applyAlignment="1">
      <alignment horizontal="center"/>
    </xf>
    <xf numFmtId="164" fontId="4" fillId="0" borderId="0" xfId="20" applyFill="1" applyAlignment="1">
      <alignment/>
    </xf>
    <xf numFmtId="0" fontId="0" fillId="0" borderId="1" xfId="0" applyFill="1" applyBorder="1" applyAlignment="1" applyProtection="1">
      <alignment/>
      <protection/>
    </xf>
    <xf numFmtId="164" fontId="14" fillId="0" borderId="8" xfId="20" applyFont="1" applyFill="1" applyBorder="1" applyAlignment="1">
      <alignment/>
    </xf>
    <xf numFmtId="169" fontId="4" fillId="0" borderId="8" xfId="20" applyNumberFormat="1" applyFont="1" applyFill="1" applyBorder="1" applyAlignment="1">
      <alignment/>
    </xf>
    <xf numFmtId="164" fontId="18" fillId="0" borderId="7" xfId="20" applyFont="1" applyFill="1" applyBorder="1" applyAlignment="1">
      <alignment/>
    </xf>
    <xf numFmtId="169" fontId="18" fillId="0" borderId="7" xfId="20" applyNumberFormat="1" applyFont="1" applyFill="1" applyBorder="1" applyAlignment="1">
      <alignment/>
    </xf>
  </cellXfs>
  <cellStyles count="13">
    <cellStyle name="Normal" xfId="0"/>
    <cellStyle name="Collegamento ipertestuale" xfId="15"/>
    <cellStyle name="Collegamento ipertestuale visitato" xfId="16"/>
    <cellStyle name="Collegamento ipertestuale_riepilogo provinciale" xfId="17"/>
    <cellStyle name="Comma" xfId="18"/>
    <cellStyle name="Migliaia (0)_Art. Sa." xfId="19"/>
    <cellStyle name="Comma [0]" xfId="20"/>
    <cellStyle name="Normale_ELEMENTARI" xfId="21"/>
    <cellStyle name="Normale_Organico Diritto 2002_03 Avellino" xfId="22"/>
    <cellStyle name="Percent" xfId="23"/>
    <cellStyle name="Currency" xfId="24"/>
    <cellStyle name="Valuta (0)_Art. Sa.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zoomScale="75" zoomScaleNormal="75" workbookViewId="0" topLeftCell="A1">
      <selection activeCell="C5" sqref="C5"/>
    </sheetView>
  </sheetViews>
  <sheetFormatPr defaultColWidth="9.00390625" defaultRowHeight="12.75"/>
  <cols>
    <col min="1" max="1" width="23.375" style="17" customWidth="1"/>
    <col min="2" max="2" width="12.375" style="17" customWidth="1"/>
    <col min="3" max="3" width="63.25390625" style="17" customWidth="1"/>
    <col min="4" max="4" width="19.50390625" style="17" customWidth="1"/>
    <col min="5" max="16384" width="9.00390625" style="17" customWidth="1"/>
  </cols>
  <sheetData>
    <row r="1" spans="1:3" ht="12.75">
      <c r="A1" s="14" t="s">
        <v>0</v>
      </c>
      <c r="B1" s="15"/>
      <c r="C1" s="16"/>
    </row>
    <row r="2" spans="1:3" ht="51">
      <c r="A2" s="18" t="s">
        <v>1</v>
      </c>
      <c r="B2" s="18" t="s">
        <v>2</v>
      </c>
      <c r="C2" s="19" t="s">
        <v>3</v>
      </c>
    </row>
    <row r="3" spans="1:3" ht="25.5">
      <c r="A3" s="20" t="s">
        <v>4</v>
      </c>
      <c r="B3" s="21">
        <v>163.55</v>
      </c>
      <c r="C3" s="20" t="s">
        <v>5</v>
      </c>
    </row>
    <row r="4" spans="1:3" ht="12.75">
      <c r="A4" s="22" t="s">
        <v>6</v>
      </c>
      <c r="B4" s="23">
        <v>116.04</v>
      </c>
      <c r="C4" s="22" t="s">
        <v>7</v>
      </c>
    </row>
    <row r="5" spans="1:3" ht="12.75">
      <c r="A5" s="14" t="s">
        <v>8</v>
      </c>
      <c r="B5" s="15"/>
      <c r="C5" s="16"/>
    </row>
    <row r="6" spans="1:3" ht="51">
      <c r="A6" s="24" t="s">
        <v>1</v>
      </c>
      <c r="B6" s="18" t="s">
        <v>2</v>
      </c>
      <c r="C6" s="19" t="s">
        <v>3</v>
      </c>
    </row>
    <row r="7" spans="1:3" ht="12.75">
      <c r="A7" s="22" t="s">
        <v>9</v>
      </c>
      <c r="B7" s="23">
        <v>55.13</v>
      </c>
      <c r="C7" s="22" t="s">
        <v>10</v>
      </c>
    </row>
    <row r="8" spans="1:3" ht="12.75">
      <c r="A8" s="22" t="s">
        <v>11</v>
      </c>
      <c r="B8" s="23">
        <v>142.05</v>
      </c>
      <c r="C8" s="22" t="s">
        <v>10</v>
      </c>
    </row>
    <row r="9" spans="1:3" ht="24.75" customHeight="1">
      <c r="A9" s="22" t="s">
        <v>12</v>
      </c>
      <c r="B9" s="23">
        <v>93.35</v>
      </c>
      <c r="C9" s="22" t="s">
        <v>13</v>
      </c>
    </row>
    <row r="10" spans="1:3" ht="12.75">
      <c r="A10" s="14" t="s">
        <v>14</v>
      </c>
      <c r="B10" s="15"/>
      <c r="C10" s="16"/>
    </row>
    <row r="11" spans="1:3" ht="51">
      <c r="A11" s="24" t="s">
        <v>1</v>
      </c>
      <c r="B11" s="18" t="s">
        <v>2</v>
      </c>
      <c r="C11" s="19" t="s">
        <v>3</v>
      </c>
    </row>
    <row r="12" spans="1:3" ht="12.75">
      <c r="A12" s="22" t="s">
        <v>15</v>
      </c>
      <c r="B12" s="23">
        <f>ROUND(629937/1936.27,2)</f>
        <v>325.34</v>
      </c>
      <c r="C12" s="22" t="s">
        <v>16</v>
      </c>
    </row>
    <row r="13" spans="1:3" ht="25.5">
      <c r="A13" s="22" t="s">
        <v>17</v>
      </c>
      <c r="B13" s="23">
        <f>ROUND(818100/1936.27,2)</f>
        <v>422.51</v>
      </c>
      <c r="C13" s="22" t="s">
        <v>18</v>
      </c>
    </row>
    <row r="14" spans="1:3" ht="25.5">
      <c r="A14" s="22" t="s">
        <v>19</v>
      </c>
      <c r="B14" s="23">
        <f>ROUND(2727000/1936.27,2)</f>
        <v>1408.38</v>
      </c>
      <c r="C14" s="22" t="s">
        <v>20</v>
      </c>
    </row>
    <row r="15" spans="1:3" ht="25.5">
      <c r="A15" s="22" t="s">
        <v>21</v>
      </c>
      <c r="B15" s="23">
        <f>ROUND(2727000/1936.27,2)</f>
        <v>1408.38</v>
      </c>
      <c r="C15" s="22" t="s">
        <v>22</v>
      </c>
    </row>
    <row r="16" spans="1:3" ht="25.5">
      <c r="A16" s="22" t="s">
        <v>23</v>
      </c>
      <c r="B16" s="23">
        <f>ROUND(1818000/1936.27,2)</f>
        <v>938.92</v>
      </c>
      <c r="C16" s="22" t="s">
        <v>24</v>
      </c>
    </row>
    <row r="17" spans="1:3" ht="25.5">
      <c r="A17" s="22" t="s">
        <v>25</v>
      </c>
      <c r="B17" s="23">
        <f>ROUND(1818000/1936.27,2)</f>
        <v>938.92</v>
      </c>
      <c r="C17" s="22" t="s">
        <v>26</v>
      </c>
    </row>
  </sheetData>
  <sheetProtection/>
  <printOptions horizontalCentered="1"/>
  <pageMargins left="0" right="0" top="0.984251968503937" bottom="0.3937007874015748" header="0.11811023622047245" footer="0.11811023622047245"/>
  <pageSetup horizontalDpi="600" verticalDpi="600" orientation="landscape" paperSize="9" scale="95" r:id="rId1"/>
  <headerFooter alignWithMargins="0">
    <oddHeader>&amp;C&amp;"Verdana,Grassetto"UFFICIO SCOLASTICO REGIONALE PER LA CAMPANIA
DIREZIONE GENERALE&amp;"Verdana,Normale"
AREA AMMINISTRAZIONE E GESTIONE DELLE RISORSE FINANZIARIE
assegnazione fondo delle istituzioni scolastiche anno scolastico 2005-2006</oddHeader>
    <oddFooter>&amp;L&amp;"Verdana,Normale"&amp;F
&amp;A&amp;R&amp;"Verdana,Normale"IL DIRIGENTE
Giuseppe De Colibus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T10"/>
  <sheetViews>
    <sheetView zoomScale="75" zoomScaleNormal="75" workbookViewId="0" topLeftCell="A1">
      <pane xSplit="5" ySplit="1" topLeftCell="F2" activePane="bottomRight" state="frozen"/>
      <selection pane="topLeft" activeCell="Y8" sqref="Y8"/>
      <selection pane="topRight" activeCell="Y8" sqref="Y8"/>
      <selection pane="bottomLeft" activeCell="Y8" sqref="Y8"/>
      <selection pane="bottomRight" activeCell="F2" sqref="F2:F9"/>
    </sheetView>
  </sheetViews>
  <sheetFormatPr defaultColWidth="9.00390625" defaultRowHeight="12.75" outlineLevelCol="1"/>
  <cols>
    <col min="1" max="1" width="3.00390625" style="4" customWidth="1"/>
    <col min="2" max="2" width="13.625" style="13" customWidth="1"/>
    <col min="3" max="3" width="9.75390625" style="13" customWidth="1"/>
    <col min="4" max="4" width="9.00390625" style="13" customWidth="1"/>
    <col min="5" max="5" width="26.625" style="4" customWidth="1"/>
    <col min="6" max="10" width="7.125" style="0" customWidth="1" outlineLevel="1"/>
    <col min="11" max="13" width="9.00390625" style="0" customWidth="1" outlineLevel="1"/>
    <col min="14" max="14" width="11.25390625" style="0" customWidth="1" outlineLevel="1"/>
    <col min="15" max="18" width="12.00390625" style="0" customWidth="1" outlineLevel="1"/>
    <col min="19" max="20" width="11.625" style="0" customWidth="1" outlineLevel="1"/>
    <col min="21" max="24" width="9.00390625" style="0" customWidth="1" outlineLevel="1"/>
    <col min="25" max="25" width="17.625" style="0" customWidth="1"/>
    <col min="26" max="26" width="16.00390625" style="0" customWidth="1"/>
    <col min="31" max="225" width="9.00390625" style="4" customWidth="1"/>
    <col min="226" max="16384" width="8.00390625" style="4" customWidth="1"/>
  </cols>
  <sheetData>
    <row r="1" spans="1:26" s="2" customFormat="1" ht="106.5" customHeight="1">
      <c r="A1" s="38" t="s">
        <v>58</v>
      </c>
      <c r="B1" s="41" t="s">
        <v>59</v>
      </c>
      <c r="C1" s="41" t="s">
        <v>60</v>
      </c>
      <c r="D1" s="41" t="s">
        <v>61</v>
      </c>
      <c r="E1" s="41" t="s">
        <v>62</v>
      </c>
      <c r="F1" s="25" t="s">
        <v>28</v>
      </c>
      <c r="G1" s="26" t="s">
        <v>29</v>
      </c>
      <c r="H1" s="27" t="s">
        <v>30</v>
      </c>
      <c r="I1" s="28" t="s">
        <v>31</v>
      </c>
      <c r="J1" s="29" t="s">
        <v>32</v>
      </c>
      <c r="K1" s="29" t="s">
        <v>33</v>
      </c>
      <c r="L1" s="29" t="s">
        <v>34</v>
      </c>
      <c r="M1" s="29" t="s">
        <v>35</v>
      </c>
      <c r="N1" s="39" t="s">
        <v>36</v>
      </c>
      <c r="O1" s="28" t="s">
        <v>37</v>
      </c>
      <c r="P1" s="25" t="s">
        <v>38</v>
      </c>
      <c r="Q1" s="25" t="s">
        <v>39</v>
      </c>
      <c r="R1" s="28" t="s">
        <v>40</v>
      </c>
      <c r="S1" s="25" t="s">
        <v>41</v>
      </c>
      <c r="T1" s="26" t="s">
        <v>42</v>
      </c>
      <c r="U1" s="29" t="s">
        <v>43</v>
      </c>
      <c r="V1" s="29" t="s">
        <v>44</v>
      </c>
      <c r="W1" s="29" t="s">
        <v>45</v>
      </c>
      <c r="X1" s="29" t="s">
        <v>46</v>
      </c>
      <c r="Y1" s="80" t="s">
        <v>1335</v>
      </c>
      <c r="Z1" s="31" t="s">
        <v>47</v>
      </c>
    </row>
    <row r="2" spans="1:30" s="5" customFormat="1" ht="12.75">
      <c r="A2" s="45">
        <v>1</v>
      </c>
      <c r="B2" s="56" t="s">
        <v>1291</v>
      </c>
      <c r="C2" s="45" t="s">
        <v>1292</v>
      </c>
      <c r="D2" s="45" t="s">
        <v>1003</v>
      </c>
      <c r="E2" s="45" t="s">
        <v>66</v>
      </c>
      <c r="F2" s="1">
        <v>88</v>
      </c>
      <c r="G2" s="1">
        <v>88</v>
      </c>
      <c r="H2" s="1">
        <v>99</v>
      </c>
      <c r="I2" s="72">
        <v>26</v>
      </c>
      <c r="J2" s="33"/>
      <c r="K2" s="33"/>
      <c r="L2" s="33"/>
      <c r="M2" s="34"/>
      <c r="N2" s="35">
        <f>H2*Parametri!$B$3</f>
        <v>16191.45</v>
      </c>
      <c r="O2" s="35">
        <f>I2*Parametri!$B$4</f>
        <v>3017.04</v>
      </c>
      <c r="P2" s="35">
        <f>F2*Parametri!$B$7</f>
        <v>4851.4400000000005</v>
      </c>
      <c r="Q2" s="35">
        <f>F2*Parametri!$B$8</f>
        <v>12500.400000000001</v>
      </c>
      <c r="R2" s="35">
        <f>I2*Parametri!$B$9</f>
        <v>2427.1</v>
      </c>
      <c r="S2" s="35">
        <f>F2*Parametri!$B$12</f>
        <v>28629.92</v>
      </c>
      <c r="T2" s="35">
        <f>G2*Parametri!$B$13</f>
        <v>37180.88</v>
      </c>
      <c r="U2" s="36">
        <f>IF(J2="si",Parametri!$B$14,0)</f>
        <v>0</v>
      </c>
      <c r="V2" s="36">
        <f>IF(K2="si",Parametri!$B$15,0)</f>
        <v>0</v>
      </c>
      <c r="W2" s="36">
        <f>IF(L2="si",Parametri!$B$16,0)</f>
        <v>0</v>
      </c>
      <c r="X2" s="37">
        <f>IF(M2="si",Parametri!$B$17,0)</f>
        <v>0</v>
      </c>
      <c r="Y2" s="36">
        <f aca="true" t="shared" si="0" ref="Y2:Y9">SUM(N2:X2)</f>
        <v>104798.23000000001</v>
      </c>
      <c r="Z2" s="36">
        <f aca="true" t="shared" si="1" ref="Z2:Z9">ROUND((Y2/90.9*100)*8.5%,2)</f>
        <v>9799.61</v>
      </c>
      <c r="AA2"/>
      <c r="AB2"/>
      <c r="AC2"/>
      <c r="AD2"/>
    </row>
    <row r="3" spans="1:30" s="5" customFormat="1" ht="12.75">
      <c r="A3" s="45">
        <v>2</v>
      </c>
      <c r="B3" s="56" t="s">
        <v>1293</v>
      </c>
      <c r="C3" s="45" t="s">
        <v>1294</v>
      </c>
      <c r="D3" s="45" t="s">
        <v>1295</v>
      </c>
      <c r="E3" s="45" t="s">
        <v>66</v>
      </c>
      <c r="F3" s="1">
        <v>80</v>
      </c>
      <c r="G3" s="1">
        <v>80</v>
      </c>
      <c r="H3" s="1">
        <v>93</v>
      </c>
      <c r="I3" s="72">
        <v>27</v>
      </c>
      <c r="J3" s="33"/>
      <c r="K3" s="33"/>
      <c r="L3" s="33"/>
      <c r="M3" s="34"/>
      <c r="N3" s="35">
        <f>H3*Parametri!$B$3</f>
        <v>15210.150000000001</v>
      </c>
      <c r="O3" s="35">
        <f>I3*Parametri!$B$4</f>
        <v>3133.0800000000004</v>
      </c>
      <c r="P3" s="35">
        <f>F3*Parametri!$B$7</f>
        <v>4410.400000000001</v>
      </c>
      <c r="Q3" s="35">
        <f>F3*Parametri!$B$8</f>
        <v>11364</v>
      </c>
      <c r="R3" s="35">
        <f>I3*Parametri!$B$9</f>
        <v>2520.45</v>
      </c>
      <c r="S3" s="35">
        <f>F3*Parametri!$B$12</f>
        <v>26027.199999999997</v>
      </c>
      <c r="T3" s="35">
        <f>G3*Parametri!$B$13</f>
        <v>33800.8</v>
      </c>
      <c r="U3" s="36">
        <f>IF(J3="si",Parametri!$B$14,0)</f>
        <v>0</v>
      </c>
      <c r="V3" s="36">
        <f>IF(K3="si",Parametri!$B$15,0)</f>
        <v>0</v>
      </c>
      <c r="W3" s="36">
        <f>IF(L3="si",Parametri!$B$16,0)</f>
        <v>0</v>
      </c>
      <c r="X3" s="37">
        <f>IF(M3="si",Parametri!$B$17,0)</f>
        <v>0</v>
      </c>
      <c r="Y3" s="36">
        <f t="shared" si="0"/>
        <v>96466.08</v>
      </c>
      <c r="Z3" s="36">
        <f t="shared" si="1"/>
        <v>9020.48</v>
      </c>
      <c r="AA3"/>
      <c r="AB3"/>
      <c r="AC3"/>
      <c r="AD3"/>
    </row>
    <row r="4" spans="1:228" ht="12.75">
      <c r="A4" s="45">
        <v>3</v>
      </c>
      <c r="B4" s="56" t="s">
        <v>1296</v>
      </c>
      <c r="C4" s="45" t="s">
        <v>1294</v>
      </c>
      <c r="D4" s="45" t="s">
        <v>1297</v>
      </c>
      <c r="E4" s="45" t="s">
        <v>66</v>
      </c>
      <c r="F4" s="1">
        <v>73</v>
      </c>
      <c r="G4" s="1">
        <v>73</v>
      </c>
      <c r="H4" s="1">
        <v>87</v>
      </c>
      <c r="I4" s="72">
        <v>24</v>
      </c>
      <c r="J4" s="33"/>
      <c r="K4" s="33"/>
      <c r="L4" s="33"/>
      <c r="M4" s="34"/>
      <c r="N4" s="35">
        <f>H4*Parametri!$B$3</f>
        <v>14228.85</v>
      </c>
      <c r="O4" s="35">
        <f>I4*Parametri!$B$4</f>
        <v>2784.96</v>
      </c>
      <c r="P4" s="35">
        <f>F4*Parametri!$B$7</f>
        <v>4024.4900000000002</v>
      </c>
      <c r="Q4" s="35">
        <f>F4*Parametri!$B$8</f>
        <v>10369.650000000001</v>
      </c>
      <c r="R4" s="35">
        <f>I4*Parametri!$B$9</f>
        <v>2240.3999999999996</v>
      </c>
      <c r="S4" s="35">
        <f>F4*Parametri!$B$12</f>
        <v>23749.82</v>
      </c>
      <c r="T4" s="35">
        <f>G4*Parametri!$B$13</f>
        <v>30843.23</v>
      </c>
      <c r="U4" s="36">
        <f>IF(J4="si",Parametri!$B$14,0)</f>
        <v>0</v>
      </c>
      <c r="V4" s="36">
        <f>IF(K4="si",Parametri!$B$15,0)</f>
        <v>0</v>
      </c>
      <c r="W4" s="36">
        <f>IF(L4="si",Parametri!$B$16,0)</f>
        <v>0</v>
      </c>
      <c r="X4" s="37">
        <f>IF(M4="si",Parametri!$B$17,0)</f>
        <v>0</v>
      </c>
      <c r="Y4" s="36">
        <f t="shared" si="0"/>
        <v>88241.40000000001</v>
      </c>
      <c r="Z4" s="36">
        <f t="shared" si="1"/>
        <v>8251.4</v>
      </c>
      <c r="HR4" s="5"/>
      <c r="HS4" s="5"/>
      <c r="HT4" s="5"/>
    </row>
    <row r="5" spans="1:26" ht="12.75">
      <c r="A5" s="45">
        <v>4</v>
      </c>
      <c r="B5" s="56" t="s">
        <v>1298</v>
      </c>
      <c r="C5" s="45" t="s">
        <v>1294</v>
      </c>
      <c r="D5" s="45" t="s">
        <v>1003</v>
      </c>
      <c r="E5" s="45" t="s">
        <v>186</v>
      </c>
      <c r="F5" s="1">
        <v>54</v>
      </c>
      <c r="G5" s="1">
        <v>54</v>
      </c>
      <c r="H5" s="1">
        <v>70</v>
      </c>
      <c r="I5" s="72">
        <v>23</v>
      </c>
      <c r="J5" s="33"/>
      <c r="K5" s="33"/>
      <c r="L5" s="33"/>
      <c r="M5" s="34"/>
      <c r="N5" s="35">
        <f>H5*Parametri!$B$3</f>
        <v>11448.5</v>
      </c>
      <c r="O5" s="35">
        <f>I5*Parametri!$B$4</f>
        <v>2668.92</v>
      </c>
      <c r="P5" s="35">
        <f>F5*Parametri!$B$7</f>
        <v>2977.02</v>
      </c>
      <c r="Q5" s="35">
        <f>F5*Parametri!$B$8</f>
        <v>7670.700000000001</v>
      </c>
      <c r="R5" s="35">
        <f>I5*Parametri!$B$9</f>
        <v>2147.0499999999997</v>
      </c>
      <c r="S5" s="35">
        <f>F5*Parametri!$B$12</f>
        <v>17568.359999999997</v>
      </c>
      <c r="T5" s="35">
        <f>G5*Parametri!$B$13</f>
        <v>22815.54</v>
      </c>
      <c r="U5" s="36">
        <f>IF(J5="si",Parametri!$B$14,0)</f>
        <v>0</v>
      </c>
      <c r="V5" s="36">
        <f>IF(K5="si",Parametri!$B$15,0)</f>
        <v>0</v>
      </c>
      <c r="W5" s="36">
        <f>IF(L5="si",Parametri!$B$16,0)</f>
        <v>0</v>
      </c>
      <c r="X5" s="37">
        <f>IF(M5="si",Parametri!$B$17,0)</f>
        <v>0</v>
      </c>
      <c r="Y5" s="36">
        <f t="shared" si="0"/>
        <v>67296.09</v>
      </c>
      <c r="Z5" s="36">
        <f t="shared" si="1"/>
        <v>6292.81</v>
      </c>
    </row>
    <row r="6" spans="1:26" ht="12.75">
      <c r="A6" s="45">
        <v>6</v>
      </c>
      <c r="B6" s="56" t="s">
        <v>1299</v>
      </c>
      <c r="C6" s="45" t="s">
        <v>1294</v>
      </c>
      <c r="D6" s="45" t="s">
        <v>1003</v>
      </c>
      <c r="E6" s="45" t="s">
        <v>356</v>
      </c>
      <c r="F6" s="1">
        <v>66</v>
      </c>
      <c r="G6" s="1">
        <v>66</v>
      </c>
      <c r="H6" s="1">
        <v>72</v>
      </c>
      <c r="I6" s="72">
        <v>28</v>
      </c>
      <c r="J6" s="33"/>
      <c r="K6" s="33"/>
      <c r="L6" s="33"/>
      <c r="M6" s="34"/>
      <c r="N6" s="35">
        <f>H6*Parametri!$B$3</f>
        <v>11775.6</v>
      </c>
      <c r="O6" s="35">
        <f>I6*Parametri!$B$4</f>
        <v>3249.1200000000003</v>
      </c>
      <c r="P6" s="35">
        <f>F6*Parametri!$B$7</f>
        <v>3638.5800000000004</v>
      </c>
      <c r="Q6" s="35">
        <f>F6*Parametri!$B$8</f>
        <v>9375.300000000001</v>
      </c>
      <c r="R6" s="35">
        <f>I6*Parametri!$B$9</f>
        <v>2613.7999999999997</v>
      </c>
      <c r="S6" s="35">
        <f>F6*Parametri!$B$12</f>
        <v>21472.44</v>
      </c>
      <c r="T6" s="35">
        <f>G6*Parametri!$B$13</f>
        <v>27885.66</v>
      </c>
      <c r="U6" s="36">
        <f>IF(J6="si",Parametri!$B$14,0)</f>
        <v>0</v>
      </c>
      <c r="V6" s="36">
        <f>IF(K6="si",Parametri!$B$15,0)</f>
        <v>0</v>
      </c>
      <c r="W6" s="36">
        <f>IF(L6="si",Parametri!$B$16,0)</f>
        <v>0</v>
      </c>
      <c r="X6" s="37">
        <f>IF(M6="si",Parametri!$B$17,0)</f>
        <v>0</v>
      </c>
      <c r="Y6" s="36">
        <f t="shared" si="0"/>
        <v>80010.5</v>
      </c>
      <c r="Z6" s="36">
        <f t="shared" si="1"/>
        <v>7481.73</v>
      </c>
    </row>
    <row r="7" spans="1:228" s="5" customFormat="1" ht="12.75">
      <c r="A7" s="45">
        <v>7</v>
      </c>
      <c r="B7" s="56" t="s">
        <v>1300</v>
      </c>
      <c r="C7" s="45" t="s">
        <v>1294</v>
      </c>
      <c r="D7" s="45" t="s">
        <v>1301</v>
      </c>
      <c r="E7" s="45" t="s">
        <v>388</v>
      </c>
      <c r="F7" s="1">
        <v>68</v>
      </c>
      <c r="G7" s="1">
        <v>68</v>
      </c>
      <c r="H7" s="1">
        <v>98</v>
      </c>
      <c r="I7" s="72">
        <v>22</v>
      </c>
      <c r="J7" s="33"/>
      <c r="K7" s="33"/>
      <c r="L7" s="33"/>
      <c r="M7" s="34"/>
      <c r="N7" s="35">
        <f>H7*Parametri!$B$3</f>
        <v>16027.900000000001</v>
      </c>
      <c r="O7" s="35">
        <f>I7*Parametri!$B$4</f>
        <v>2552.88</v>
      </c>
      <c r="P7" s="35">
        <f>F7*Parametri!$B$7</f>
        <v>3748.84</v>
      </c>
      <c r="Q7" s="35">
        <f>F7*Parametri!$B$8</f>
        <v>9659.400000000001</v>
      </c>
      <c r="R7" s="35">
        <f>I7*Parametri!$B$9</f>
        <v>2053.7</v>
      </c>
      <c r="S7" s="35">
        <f>F7*Parametri!$B$12</f>
        <v>22123.12</v>
      </c>
      <c r="T7" s="35">
        <f>G7*Parametri!$B$13</f>
        <v>28730.68</v>
      </c>
      <c r="U7" s="36">
        <f>IF(J7="si",Parametri!$B$14,0)</f>
        <v>0</v>
      </c>
      <c r="V7" s="36">
        <f>IF(K7="si",Parametri!$B$15,0)</f>
        <v>0</v>
      </c>
      <c r="W7" s="36">
        <f>IF(L7="si",Parametri!$B$16,0)</f>
        <v>0</v>
      </c>
      <c r="X7" s="37">
        <f>IF(M7="si",Parametri!$B$17,0)</f>
        <v>0</v>
      </c>
      <c r="Y7" s="36">
        <f t="shared" si="0"/>
        <v>84896.51999999999</v>
      </c>
      <c r="Z7" s="36">
        <f t="shared" si="1"/>
        <v>7938.62</v>
      </c>
      <c r="AA7"/>
      <c r="AB7"/>
      <c r="AC7"/>
      <c r="AD7"/>
      <c r="HR7" s="4"/>
      <c r="HS7" s="4"/>
      <c r="HT7" s="4"/>
    </row>
    <row r="8" spans="1:228" s="5" customFormat="1" ht="12.75">
      <c r="A8" s="45">
        <v>8</v>
      </c>
      <c r="B8" s="56" t="s">
        <v>1302</v>
      </c>
      <c r="C8" s="45" t="s">
        <v>1294</v>
      </c>
      <c r="D8" s="45" t="s">
        <v>1003</v>
      </c>
      <c r="E8" s="45" t="s">
        <v>392</v>
      </c>
      <c r="F8" s="1">
        <v>62</v>
      </c>
      <c r="G8" s="1">
        <v>62</v>
      </c>
      <c r="H8" s="1">
        <v>69</v>
      </c>
      <c r="I8" s="72">
        <v>26</v>
      </c>
      <c r="J8" s="33"/>
      <c r="K8" s="33"/>
      <c r="L8" s="33"/>
      <c r="M8" s="34"/>
      <c r="N8" s="35">
        <f>H8*Parametri!$B$3</f>
        <v>11284.95</v>
      </c>
      <c r="O8" s="35">
        <f>I8*Parametri!$B$4</f>
        <v>3017.04</v>
      </c>
      <c r="P8" s="35">
        <f>F8*Parametri!$B$7</f>
        <v>3418.06</v>
      </c>
      <c r="Q8" s="35">
        <f>F8*Parametri!$B$8</f>
        <v>8807.1</v>
      </c>
      <c r="R8" s="35">
        <f>I8*Parametri!$B$9</f>
        <v>2427.1</v>
      </c>
      <c r="S8" s="35">
        <f>F8*Parametri!$B$12</f>
        <v>20171.079999999998</v>
      </c>
      <c r="T8" s="35">
        <f>G8*Parametri!$B$13</f>
        <v>26195.62</v>
      </c>
      <c r="U8" s="36">
        <f>IF(J8="si",Parametri!$B$14,0)</f>
        <v>0</v>
      </c>
      <c r="V8" s="36">
        <f>IF(K8="si",Parametri!$B$15,0)</f>
        <v>0</v>
      </c>
      <c r="W8" s="36">
        <f>IF(L8="si",Parametri!$B$16,0)</f>
        <v>0</v>
      </c>
      <c r="X8" s="37">
        <f>IF(M8="si",Parametri!$B$17,0)</f>
        <v>0</v>
      </c>
      <c r="Y8" s="36">
        <f t="shared" si="0"/>
        <v>75320.95</v>
      </c>
      <c r="Z8" s="36">
        <f t="shared" si="1"/>
        <v>7043.21</v>
      </c>
      <c r="AA8"/>
      <c r="AB8"/>
      <c r="AC8"/>
      <c r="AD8"/>
      <c r="HR8" s="4"/>
      <c r="HS8" s="4"/>
      <c r="HT8" s="4"/>
    </row>
    <row r="9" spans="1:39" s="5" customFormat="1" ht="13.5" thickBot="1">
      <c r="A9" s="1">
        <v>9</v>
      </c>
      <c r="B9" s="56" t="s">
        <v>1303</v>
      </c>
      <c r="C9" s="49" t="s">
        <v>1294</v>
      </c>
      <c r="D9" s="44" t="s">
        <v>1003</v>
      </c>
      <c r="E9" s="49" t="s">
        <v>397</v>
      </c>
      <c r="F9" s="95">
        <v>48</v>
      </c>
      <c r="G9" s="95">
        <v>48</v>
      </c>
      <c r="H9" s="95">
        <v>60</v>
      </c>
      <c r="I9" s="95">
        <v>20</v>
      </c>
      <c r="J9" s="96"/>
      <c r="K9" s="96"/>
      <c r="L9" s="96"/>
      <c r="M9" s="64"/>
      <c r="N9" s="96">
        <f>H9*Parametri!$B$3</f>
        <v>9813</v>
      </c>
      <c r="O9" s="96">
        <f>I9*Parametri!$B$4</f>
        <v>2320.8</v>
      </c>
      <c r="P9" s="96">
        <f>F9*Parametri!$B$7</f>
        <v>2646.2400000000002</v>
      </c>
      <c r="Q9" s="96">
        <f>F9*Parametri!$B$8</f>
        <v>6818.400000000001</v>
      </c>
      <c r="R9" s="96">
        <f>I9*Parametri!$B$9</f>
        <v>1867</v>
      </c>
      <c r="S9" s="96">
        <f>F9*Parametri!$B$12</f>
        <v>15616.32</v>
      </c>
      <c r="T9" s="96">
        <f>G9*Parametri!$B$13</f>
        <v>20280.48</v>
      </c>
      <c r="U9" s="96">
        <f>IF(J9="si",Parametri!$B$14,0)</f>
        <v>0</v>
      </c>
      <c r="V9" s="96">
        <f>IF(K9="si",Parametri!$B$15,0)</f>
        <v>0</v>
      </c>
      <c r="W9" s="96">
        <f>IF(L9="si",Parametri!$B$16,0)</f>
        <v>0</v>
      </c>
      <c r="X9" s="96">
        <f>IF(M9="si",Parametri!$B$17,0)</f>
        <v>0</v>
      </c>
      <c r="Y9" s="96">
        <f t="shared" si="0"/>
        <v>59362.23999999999</v>
      </c>
      <c r="Z9" s="96">
        <f t="shared" si="1"/>
        <v>5550.92</v>
      </c>
      <c r="AA9"/>
      <c r="AB9"/>
      <c r="AC9"/>
      <c r="AD9"/>
      <c r="AE9"/>
      <c r="AF9"/>
      <c r="AG9"/>
      <c r="AH9"/>
      <c r="AI9"/>
      <c r="AJ9"/>
      <c r="AK9"/>
      <c r="AL9"/>
      <c r="AM9"/>
    </row>
    <row r="10" spans="1:39" ht="14.25" thickBot="1" thickTop="1">
      <c r="A10" s="1"/>
      <c r="B10" s="48"/>
      <c r="C10" s="49"/>
      <c r="D10" s="44"/>
      <c r="E10" s="49"/>
      <c r="F10" s="92">
        <f>SUM(F2:F9)</f>
        <v>539</v>
      </c>
      <c r="G10" s="92">
        <f>SUM(G2:G9)</f>
        <v>539</v>
      </c>
      <c r="H10" s="92">
        <f>SUM(H2:H9)</f>
        <v>648</v>
      </c>
      <c r="I10" s="92">
        <f>SUM(I2:I9)</f>
        <v>196</v>
      </c>
      <c r="J10" s="92">
        <f>COUNTIF(J2:J9,"si")</f>
        <v>0</v>
      </c>
      <c r="K10" s="92">
        <f>COUNTIF(K2:K9,"si")</f>
        <v>0</v>
      </c>
      <c r="L10" s="92">
        <f>COUNTIF(L2:L9,"si")</f>
        <v>0</v>
      </c>
      <c r="M10" s="92">
        <f>COUNTIF(M2:M9,"si")</f>
        <v>0</v>
      </c>
      <c r="N10" s="93">
        <f aca="true" t="shared" si="2" ref="N10:V10">SUM(N2:N9)</f>
        <v>105980.40000000001</v>
      </c>
      <c r="O10" s="93">
        <f t="shared" si="2"/>
        <v>22743.840000000004</v>
      </c>
      <c r="P10" s="93">
        <f t="shared" si="2"/>
        <v>29715.070000000003</v>
      </c>
      <c r="Q10" s="93">
        <f t="shared" si="2"/>
        <v>76564.95</v>
      </c>
      <c r="R10" s="93">
        <f t="shared" si="2"/>
        <v>18296.599999999995</v>
      </c>
      <c r="S10" s="93">
        <f t="shared" si="2"/>
        <v>175358.26</v>
      </c>
      <c r="T10" s="93">
        <f t="shared" si="2"/>
        <v>227732.88999999998</v>
      </c>
      <c r="U10" s="93">
        <f t="shared" si="2"/>
        <v>0</v>
      </c>
      <c r="V10" s="93">
        <f t="shared" si="2"/>
        <v>0</v>
      </c>
      <c r="W10" s="93">
        <f>SUM(W2:W9)</f>
        <v>0</v>
      </c>
      <c r="X10" s="93">
        <f>SUM(X2:X9)</f>
        <v>0</v>
      </c>
      <c r="Y10" s="93">
        <f>SUM(Y2:Y9)</f>
        <v>656392.01</v>
      </c>
      <c r="Z10" s="93">
        <f>SUM(Z2:Z9)</f>
        <v>61378.78</v>
      </c>
      <c r="AE10"/>
      <c r="AF10"/>
      <c r="AG10"/>
      <c r="AH10"/>
      <c r="AI10"/>
      <c r="AJ10"/>
      <c r="AK10"/>
      <c r="AL10"/>
      <c r="AM10"/>
    </row>
  </sheetData>
  <printOptions horizontalCentered="1"/>
  <pageMargins left="0" right="0" top="0.984251968503937" bottom="0.59" header="0.11811023622047245" footer="0.11811023622047245"/>
  <pageSetup fitToHeight="4" horizontalDpi="600" verticalDpi="600" orientation="landscape" paperSize="9" scale="95" r:id="rId1"/>
  <headerFooter alignWithMargins="0">
    <oddHeader>&amp;C&amp;"Verdana,Grassetto"UFFICIO SCOLASTICO REGIONALE PER LA CAMPANIA
DIREZIONE GENERALE&amp;"Verdana,Normale"
AREA AMMINISTRAZIONE E GESTIONE DELLE RISORSE FINANZIARIE
assegnazione fondo delle istituzioni scolastiche anno scolastico 2005-2006</oddHeader>
    <oddFooter>&amp;L&amp;"Verdana,Normale"&amp;F
&amp;A&amp;CPag. &amp;P di &amp;N&amp;R&amp;"Verdana,Normale"IL DIRIGENTE
Giuseppe De Colibus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O8"/>
  <sheetViews>
    <sheetView zoomScale="75" zoomScaleNormal="75" workbookViewId="0" topLeftCell="A1">
      <pane xSplit="5" ySplit="1" topLeftCell="F2" activePane="bottomRight" state="frozen"/>
      <selection pane="topLeft" activeCell="Y8" sqref="Y8"/>
      <selection pane="topRight" activeCell="Y8" sqref="Y8"/>
      <selection pane="bottomLeft" activeCell="Y8" sqref="Y8"/>
      <selection pane="bottomRight" activeCell="U2" sqref="U2"/>
    </sheetView>
  </sheetViews>
  <sheetFormatPr defaultColWidth="9.00390625" defaultRowHeight="12.75" outlineLevelCol="1"/>
  <cols>
    <col min="1" max="1" width="3.625" style="4" customWidth="1"/>
    <col min="2" max="2" width="14.75390625" style="11" customWidth="1"/>
    <col min="3" max="3" width="17.125" style="12" customWidth="1"/>
    <col min="4" max="4" width="14.25390625" style="12" customWidth="1"/>
    <col min="5" max="5" width="8.00390625" style="4" customWidth="1"/>
    <col min="6" max="6" width="8.125" style="0" customWidth="1" outlineLevel="1"/>
    <col min="7" max="7" width="7.25390625" style="0" customWidth="1" outlineLevel="1"/>
    <col min="8" max="8" width="7.125" style="0" customWidth="1" outlineLevel="1"/>
    <col min="9" max="9" width="7.375" style="0" customWidth="1" outlineLevel="1"/>
    <col min="10" max="10" width="6.375" style="0" customWidth="1" outlineLevel="1"/>
    <col min="11" max="11" width="5.50390625" style="0" customWidth="1" outlineLevel="1"/>
    <col min="12" max="13" width="6.00390625" style="0" customWidth="1" outlineLevel="1"/>
    <col min="14" max="14" width="12.00390625" style="0" customWidth="1" outlineLevel="1"/>
    <col min="15" max="16" width="10.875" style="0" customWidth="1" outlineLevel="1"/>
    <col min="17" max="20" width="12.00390625" style="0" customWidth="1" outlineLevel="1"/>
    <col min="21" max="22" width="5.875" style="0" customWidth="1" outlineLevel="1"/>
    <col min="23" max="23" width="5.25390625" style="0" customWidth="1" outlineLevel="1"/>
    <col min="24" max="24" width="6.50390625" style="0" customWidth="1" outlineLevel="1"/>
    <col min="25" max="25" width="18.125" style="0" customWidth="1"/>
    <col min="26" max="26" width="16.875" style="0" customWidth="1"/>
    <col min="27" max="27" width="7.25390625" style="0" customWidth="1"/>
    <col min="28" max="28" width="5.375" style="0" customWidth="1"/>
    <col min="29" max="29" width="7.25390625" style="0" customWidth="1"/>
    <col min="30" max="30" width="6.875" style="0" customWidth="1"/>
    <col min="31" max="31" width="7.125" style="0" customWidth="1"/>
    <col min="32" max="41" width="12.375" style="0" customWidth="1"/>
    <col min="42" max="16384" width="12.375" style="4" customWidth="1"/>
  </cols>
  <sheetData>
    <row r="1" spans="1:26" s="2" customFormat="1" ht="106.5" customHeight="1">
      <c r="A1" s="38" t="s">
        <v>58</v>
      </c>
      <c r="B1" s="41" t="s">
        <v>59</v>
      </c>
      <c r="C1" s="41" t="s">
        <v>60</v>
      </c>
      <c r="D1" s="41" t="s">
        <v>61</v>
      </c>
      <c r="E1" s="41" t="s">
        <v>62</v>
      </c>
      <c r="F1" s="25" t="s">
        <v>28</v>
      </c>
      <c r="G1" s="26" t="s">
        <v>29</v>
      </c>
      <c r="H1" s="27" t="s">
        <v>30</v>
      </c>
      <c r="I1" s="28" t="s">
        <v>31</v>
      </c>
      <c r="J1" s="29" t="s">
        <v>32</v>
      </c>
      <c r="K1" s="29" t="s">
        <v>33</v>
      </c>
      <c r="L1" s="29" t="s">
        <v>34</v>
      </c>
      <c r="M1" s="29" t="s">
        <v>35</v>
      </c>
      <c r="N1" s="39" t="s">
        <v>36</v>
      </c>
      <c r="O1" s="28" t="s">
        <v>37</v>
      </c>
      <c r="P1" s="25" t="s">
        <v>38</v>
      </c>
      <c r="Q1" s="25" t="s">
        <v>39</v>
      </c>
      <c r="R1" s="28" t="s">
        <v>40</v>
      </c>
      <c r="S1" s="25" t="s">
        <v>41</v>
      </c>
      <c r="T1" s="26" t="s">
        <v>42</v>
      </c>
      <c r="U1" s="29" t="s">
        <v>43</v>
      </c>
      <c r="V1" s="29" t="s">
        <v>44</v>
      </c>
      <c r="W1" s="29" t="s">
        <v>45</v>
      </c>
      <c r="X1" s="29" t="s">
        <v>46</v>
      </c>
      <c r="Y1" s="80" t="s">
        <v>1335</v>
      </c>
      <c r="Z1" s="31" t="s">
        <v>47</v>
      </c>
    </row>
    <row r="2" spans="1:41" s="5" customFormat="1" ht="12.75">
      <c r="A2" s="45">
        <v>1</v>
      </c>
      <c r="B2" s="45" t="s">
        <v>1304</v>
      </c>
      <c r="C2" s="52" t="s">
        <v>1305</v>
      </c>
      <c r="D2" s="42" t="s">
        <v>960</v>
      </c>
      <c r="E2" s="44" t="s">
        <v>66</v>
      </c>
      <c r="F2" s="63">
        <f>121-89</f>
        <v>32</v>
      </c>
      <c r="G2" s="63">
        <v>89</v>
      </c>
      <c r="H2" s="1">
        <v>126</v>
      </c>
      <c r="I2" s="71">
        <v>76</v>
      </c>
      <c r="J2" s="33"/>
      <c r="K2" s="33"/>
      <c r="L2" s="33"/>
      <c r="M2" s="34"/>
      <c r="N2" s="35">
        <f>H2*Parametri!$B$3</f>
        <v>20607.300000000003</v>
      </c>
      <c r="O2" s="35">
        <f>I2*Parametri!$B$4</f>
        <v>8819.04</v>
      </c>
      <c r="P2" s="35">
        <f>F2*Parametri!$B$7</f>
        <v>1764.16</v>
      </c>
      <c r="Q2" s="35">
        <f>F2*Parametri!$B$8</f>
        <v>4545.6</v>
      </c>
      <c r="R2" s="35">
        <f>I2*Parametri!$B$9</f>
        <v>7094.599999999999</v>
      </c>
      <c r="S2" s="35">
        <f>F2*Parametri!$B$12</f>
        <v>10410.88</v>
      </c>
      <c r="T2" s="35">
        <f>G2*Parametri!$B$13</f>
        <v>37603.39</v>
      </c>
      <c r="U2" s="36">
        <f>IF(J2="si",Parametri!$B$14,0)</f>
        <v>0</v>
      </c>
      <c r="V2" s="36">
        <f>IF(K2="si",Parametri!$B$15,0)</f>
        <v>0</v>
      </c>
      <c r="W2" s="36">
        <f>IF(L2="si",Parametri!$B$16,0)</f>
        <v>0</v>
      </c>
      <c r="X2" s="37">
        <f>IF(M2="si",Parametri!$B$17,0)</f>
        <v>0</v>
      </c>
      <c r="Y2" s="36">
        <f>SUM(N2:X2)</f>
        <v>90844.97</v>
      </c>
      <c r="Z2" s="36">
        <f>ROUND((Y2/90.9*100)*8.5%,2)</f>
        <v>8494.85</v>
      </c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41" s="5" customFormat="1" ht="13.5" thickBot="1">
      <c r="A3" s="1">
        <v>2</v>
      </c>
      <c r="B3" s="56" t="s">
        <v>1306</v>
      </c>
      <c r="C3" s="49" t="s">
        <v>1307</v>
      </c>
      <c r="D3" s="44" t="s">
        <v>1003</v>
      </c>
      <c r="E3" s="49" t="s">
        <v>66</v>
      </c>
      <c r="F3" s="95">
        <v>4</v>
      </c>
      <c r="G3" s="95">
        <v>0</v>
      </c>
      <c r="H3" s="95">
        <v>5</v>
      </c>
      <c r="I3" s="95">
        <v>6</v>
      </c>
      <c r="J3" s="96"/>
      <c r="K3" s="96"/>
      <c r="L3" s="96"/>
      <c r="M3" s="64"/>
      <c r="N3" s="96">
        <f>H3*Parametri!$B$3</f>
        <v>817.75</v>
      </c>
      <c r="O3" s="96">
        <f>I3*Parametri!$B$4</f>
        <v>696.24</v>
      </c>
      <c r="P3" s="96">
        <f>F3*Parametri!$B$7</f>
        <v>220.52</v>
      </c>
      <c r="Q3" s="96">
        <f>F3*Parametri!$B$8</f>
        <v>568.2</v>
      </c>
      <c r="R3" s="96">
        <f>I3*Parametri!$B$9</f>
        <v>560.0999999999999</v>
      </c>
      <c r="S3" s="96">
        <f>F3*Parametri!$B$12</f>
        <v>1301.36</v>
      </c>
      <c r="T3" s="96">
        <f>G3*Parametri!$B$13</f>
        <v>0</v>
      </c>
      <c r="U3" s="96">
        <f>IF(J3="si",Parametri!$B$14,0)</f>
        <v>0</v>
      </c>
      <c r="V3" s="96">
        <f>IF(K3="si",Parametri!$B$15,0)</f>
        <v>0</v>
      </c>
      <c r="W3" s="96">
        <f>IF(L3="si",Parametri!$B$16,0)</f>
        <v>0</v>
      </c>
      <c r="X3" s="96">
        <f>IF(M3="si",Parametri!$B$17,0)</f>
        <v>0</v>
      </c>
      <c r="Y3" s="96">
        <f>SUM(N3:X3)</f>
        <v>4164.17</v>
      </c>
      <c r="Z3" s="96">
        <f>ROUND((Y3/90.9*100)*8.5%,2)</f>
        <v>389.39</v>
      </c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26" ht="14.25" thickBot="1" thickTop="1">
      <c r="A4" s="1"/>
      <c r="B4" s="48"/>
      <c r="C4" s="49"/>
      <c r="D4" s="44"/>
      <c r="E4" s="49"/>
      <c r="F4" s="92">
        <f>SUM(F2:F3)</f>
        <v>36</v>
      </c>
      <c r="G4" s="92">
        <f>SUM(G2:G3)</f>
        <v>89</v>
      </c>
      <c r="H4" s="92">
        <f>SUM(H2:H3)</f>
        <v>131</v>
      </c>
      <c r="I4" s="92">
        <f>SUM(I2:I3)</f>
        <v>82</v>
      </c>
      <c r="J4" s="92">
        <f>COUNTIF(J2:J3,"si")</f>
        <v>0</v>
      </c>
      <c r="K4" s="92">
        <f>COUNTIF(K2:K3,"si")</f>
        <v>0</v>
      </c>
      <c r="L4" s="92">
        <f>COUNTIF(L2:L3,"si")</f>
        <v>0</v>
      </c>
      <c r="M4" s="92">
        <f>COUNTIF(M2:M3,"si")</f>
        <v>0</v>
      </c>
      <c r="N4" s="93">
        <f aca="true" t="shared" si="0" ref="N4:V4">SUM(N2:N3)</f>
        <v>21425.050000000003</v>
      </c>
      <c r="O4" s="93">
        <f t="shared" si="0"/>
        <v>9515.28</v>
      </c>
      <c r="P4" s="93">
        <f t="shared" si="0"/>
        <v>1984.68</v>
      </c>
      <c r="Q4" s="93">
        <f t="shared" si="0"/>
        <v>5113.8</v>
      </c>
      <c r="R4" s="93">
        <f t="shared" si="0"/>
        <v>7654.699999999999</v>
      </c>
      <c r="S4" s="93">
        <f t="shared" si="0"/>
        <v>11712.24</v>
      </c>
      <c r="T4" s="93">
        <f t="shared" si="0"/>
        <v>37603.39</v>
      </c>
      <c r="U4" s="93">
        <f t="shared" si="0"/>
        <v>0</v>
      </c>
      <c r="V4" s="93">
        <f t="shared" si="0"/>
        <v>0</v>
      </c>
      <c r="W4" s="93">
        <f>SUM(W2:W3)</f>
        <v>0</v>
      </c>
      <c r="X4" s="93">
        <f>SUM(X2:X3)</f>
        <v>0</v>
      </c>
      <c r="Y4" s="93">
        <f>SUM(Y2:Y3)</f>
        <v>95009.14</v>
      </c>
      <c r="Z4" s="93">
        <f>SUM(Z2:Z3)</f>
        <v>8884.24</v>
      </c>
    </row>
    <row r="5" ht="12.75">
      <c r="B5"/>
    </row>
    <row r="6" ht="12.75">
      <c r="B6"/>
    </row>
    <row r="7" ht="12.75">
      <c r="B7"/>
    </row>
    <row r="8" ht="12.75">
      <c r="B8"/>
    </row>
  </sheetData>
  <printOptions horizontalCentered="1"/>
  <pageMargins left="0" right="0" top="0.984251968503937" bottom="0.59" header="0.11811023622047245" footer="0.11811023622047245"/>
  <pageSetup fitToHeight="4" horizontalDpi="600" verticalDpi="600" orientation="landscape" paperSize="9" scale="95" r:id="rId1"/>
  <headerFooter alignWithMargins="0">
    <oddHeader>&amp;C&amp;"Verdana,Grassetto"UFFICIO SCOLASTICO REGIONALE PER LA CAMPANIA
DIREZIONE GENERALE&amp;"Verdana,Normale"
AREA AMMINISTRAZIONE E GESTIONE DELLE RISORSE FINANZIARIE
assegnazione fondo delle istituzioni scolastiche anno scolastico 2005-2006</oddHeader>
    <oddFooter>&amp;L&amp;"Verdana,Normale"&amp;F
&amp;A&amp;CPag. &amp;P di &amp;N&amp;R&amp;"Verdana,Normale"IL DIRIGENTE
Giuseppe De Colibus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="75" zoomScaleNormal="75" workbookViewId="0" topLeftCell="A1">
      <pane xSplit="1" ySplit="1" topLeftCell="B2" activePane="bottomRight" state="frozen"/>
      <selection pane="topLeft" activeCell="Z12" sqref="Z12"/>
      <selection pane="topRight" activeCell="Z12" sqref="Z12"/>
      <selection pane="bottomLeft" activeCell="Z12" sqref="Z12"/>
      <selection pane="bottomRight" activeCell="B21" sqref="B21"/>
    </sheetView>
  </sheetViews>
  <sheetFormatPr defaultColWidth="9.00390625" defaultRowHeight="12.75" outlineLevelCol="1"/>
  <cols>
    <col min="1" max="1" width="15.375" style="85" customWidth="1"/>
    <col min="2" max="2" width="10.50390625" style="84" customWidth="1" outlineLevel="1"/>
    <col min="3" max="3" width="10.00390625" style="84" customWidth="1" outlineLevel="1"/>
    <col min="4" max="4" width="9.75390625" style="84" customWidth="1" outlineLevel="1"/>
    <col min="5" max="5" width="11.625" style="84" customWidth="1" outlineLevel="1"/>
    <col min="6" max="6" width="11.375" style="84" customWidth="1" outlineLevel="1"/>
    <col min="7" max="7" width="10.625" style="84" customWidth="1" outlineLevel="1"/>
    <col min="8" max="8" width="13.25390625" style="84" customWidth="1" outlineLevel="1"/>
    <col min="9" max="9" width="12.75390625" style="84" customWidth="1" outlineLevel="1"/>
    <col min="10" max="10" width="15.50390625" style="84" customWidth="1" outlineLevel="1"/>
    <col min="11" max="11" width="12.75390625" style="84" customWidth="1" outlineLevel="1"/>
    <col min="12" max="12" width="11.75390625" style="84" customWidth="1" outlineLevel="1"/>
    <col min="13" max="14" width="15.00390625" style="84" customWidth="1" outlineLevel="1"/>
    <col min="15" max="15" width="12.75390625" style="84" customWidth="1" outlineLevel="1"/>
    <col min="16" max="16" width="13.00390625" style="84" customWidth="1" outlineLevel="1"/>
    <col min="17" max="17" width="12.625" style="84" customWidth="1" outlineLevel="1"/>
    <col min="18" max="18" width="11.50390625" style="84" customWidth="1" outlineLevel="1"/>
    <col min="19" max="19" width="13.25390625" style="84" customWidth="1" outlineLevel="1"/>
    <col min="20" max="20" width="2.50390625" style="84" customWidth="1" outlineLevel="1"/>
    <col min="21" max="21" width="21.125" style="84" customWidth="1"/>
    <col min="22" max="22" width="20.00390625" style="84" customWidth="1"/>
    <col min="23" max="23" width="16.375" style="84" bestFit="1" customWidth="1"/>
    <col min="24" max="16384" width="11.00390625" style="85" customWidth="1"/>
  </cols>
  <sheetData>
    <row r="1" spans="1:22" s="81" customFormat="1" ht="116.25" customHeight="1">
      <c r="A1" s="73" t="s">
        <v>27</v>
      </c>
      <c r="B1" s="74" t="s">
        <v>28</v>
      </c>
      <c r="C1" s="75" t="s">
        <v>29</v>
      </c>
      <c r="D1" s="76" t="s">
        <v>30</v>
      </c>
      <c r="E1" s="77" t="s">
        <v>31</v>
      </c>
      <c r="F1" s="78" t="s">
        <v>32</v>
      </c>
      <c r="G1" s="78" t="s">
        <v>33</v>
      </c>
      <c r="H1" s="78" t="s">
        <v>34</v>
      </c>
      <c r="I1" s="78" t="s">
        <v>35</v>
      </c>
      <c r="J1" s="79" t="s">
        <v>36</v>
      </c>
      <c r="K1" s="77" t="s">
        <v>37</v>
      </c>
      <c r="L1" s="74" t="s">
        <v>38</v>
      </c>
      <c r="M1" s="74" t="s">
        <v>39</v>
      </c>
      <c r="N1" s="77" t="s">
        <v>40</v>
      </c>
      <c r="O1" s="74" t="s">
        <v>41</v>
      </c>
      <c r="P1" s="75" t="s">
        <v>42</v>
      </c>
      <c r="Q1" s="78" t="s">
        <v>43</v>
      </c>
      <c r="R1" s="78" t="s">
        <v>44</v>
      </c>
      <c r="S1" s="78" t="s">
        <v>45</v>
      </c>
      <c r="T1" s="78" t="s">
        <v>46</v>
      </c>
      <c r="U1" s="80" t="s">
        <v>1335</v>
      </c>
      <c r="V1" s="80" t="s">
        <v>47</v>
      </c>
    </row>
    <row r="2" spans="1:23" ht="12.75">
      <c r="A2" s="82" t="s">
        <v>48</v>
      </c>
      <c r="B2" s="89">
        <f>'Dir.Did.Na'!F223</f>
        <v>17688</v>
      </c>
      <c r="C2" s="89">
        <f>'Dir.Did.Na'!G223</f>
        <v>0</v>
      </c>
      <c r="D2" s="88">
        <f>'Dir.Did.Na'!H223</f>
        <v>18943</v>
      </c>
      <c r="E2" s="88">
        <f>'Dir.Did.Na'!I223</f>
        <v>4297</v>
      </c>
      <c r="F2" s="88">
        <f>'Dir.Did.Na'!J223</f>
        <v>0</v>
      </c>
      <c r="G2" s="88">
        <f>'Dir.Did.Na'!K223</f>
        <v>11</v>
      </c>
      <c r="H2" s="88">
        <f>'Dir.Did.Na'!L223</f>
        <v>4</v>
      </c>
      <c r="I2" s="88">
        <f>'Dir.Did.Na'!M223</f>
        <v>0</v>
      </c>
      <c r="J2" s="83">
        <f>'Dir.Did.Na'!N223</f>
        <v>3098127.649999998</v>
      </c>
      <c r="K2" s="83">
        <f>'Dir.Did.Na'!O223</f>
        <v>498623.87999999995</v>
      </c>
      <c r="L2" s="83">
        <f>'Dir.Did.Na'!P223</f>
        <v>975139.4399999997</v>
      </c>
      <c r="M2" s="83">
        <f>'Dir.Did.Na'!Q223</f>
        <v>2512580.399999999</v>
      </c>
      <c r="N2" s="83">
        <f>'Dir.Did.Na'!R223</f>
        <v>401124.9499999998</v>
      </c>
      <c r="O2" s="83">
        <f>'Dir.Did.Na'!S223</f>
        <v>5754613.919999996</v>
      </c>
      <c r="P2" s="83">
        <f>'Dir.Did.Na'!T223</f>
        <v>0</v>
      </c>
      <c r="Q2" s="83">
        <f>'Dir.Did.Na'!U223</f>
        <v>0</v>
      </c>
      <c r="R2" s="83">
        <f>'Dir.Did.Na'!V223</f>
        <v>15492.180000000004</v>
      </c>
      <c r="S2" s="83">
        <f>'Dir.Did.Na'!W223</f>
        <v>3755.68</v>
      </c>
      <c r="T2" s="83">
        <f>'Dir.Did.Na'!X223</f>
        <v>0</v>
      </c>
      <c r="U2" s="83">
        <f>'Dir.Did.Na'!Y223</f>
        <v>13259458.099999988</v>
      </c>
      <c r="V2" s="83">
        <f>'Dir.Did.Na'!Z223</f>
        <v>1239883.2799999998</v>
      </c>
      <c r="W2" s="116"/>
    </row>
    <row r="3" spans="1:22" ht="12.75">
      <c r="A3" s="82" t="s">
        <v>49</v>
      </c>
      <c r="B3" s="88">
        <f>'Ist.Compr.Na'!F120</f>
        <v>8596</v>
      </c>
      <c r="C3" s="88">
        <f>'Ist.Compr.Na'!G120</f>
        <v>0</v>
      </c>
      <c r="D3" s="88">
        <f>'Ist.Compr.Na'!H120</f>
        <v>9345</v>
      </c>
      <c r="E3" s="88">
        <f>'Ist.Compr.Na'!I120</f>
        <v>2195</v>
      </c>
      <c r="F3" s="88">
        <f>'Ist.Compr.Na'!J120</f>
        <v>1</v>
      </c>
      <c r="G3" s="88">
        <f>'Ist.Compr.Na'!K120</f>
        <v>7</v>
      </c>
      <c r="H3" s="88">
        <f>'Ist.Compr.Na'!L120</f>
        <v>8</v>
      </c>
      <c r="I3" s="88">
        <f>'Ist.Compr.Na'!M120</f>
        <v>0</v>
      </c>
      <c r="J3" s="83">
        <f>'Ist.Compr.Na'!N120</f>
        <v>1528374.7499999998</v>
      </c>
      <c r="K3" s="83">
        <f>'Ist.Compr.Na'!O120</f>
        <v>254707.79999999996</v>
      </c>
      <c r="L3" s="83">
        <f>'Ist.Compr.Na'!P120</f>
        <v>473897.47999999975</v>
      </c>
      <c r="M3" s="83">
        <f>'Ist.Compr.Na'!Q120</f>
        <v>1221061.7999999996</v>
      </c>
      <c r="N3" s="83">
        <f>'Ist.Compr.Na'!R120</f>
        <v>204903.25000000003</v>
      </c>
      <c r="O3" s="83">
        <f>'Ist.Compr.Na'!S120</f>
        <v>2796622.64</v>
      </c>
      <c r="P3" s="83">
        <f>'Ist.Compr.Na'!T120</f>
        <v>0</v>
      </c>
      <c r="Q3" s="83">
        <f>'Ist.Compr.Na'!U120</f>
        <v>1408.38</v>
      </c>
      <c r="R3" s="83">
        <f>'Ist.Compr.Na'!V120</f>
        <v>9858.66</v>
      </c>
      <c r="S3" s="83">
        <f>'Ist.Compr.Na'!W120</f>
        <v>7511.36</v>
      </c>
      <c r="T3" s="83">
        <f>'Ist.Compr.Na'!X120</f>
        <v>0</v>
      </c>
      <c r="U3" s="83">
        <f>'Ist.Compr.Na'!Y120</f>
        <v>6498346.119999998</v>
      </c>
      <c r="V3" s="83">
        <f>'Ist.Compr.Na'!Z120</f>
        <v>607656.0999999999</v>
      </c>
    </row>
    <row r="4" spans="1:22" ht="12.75">
      <c r="A4" s="82" t="s">
        <v>50</v>
      </c>
      <c r="B4" s="88">
        <f>'Sc.Medie Na'!F145</f>
        <v>8507</v>
      </c>
      <c r="C4" s="88">
        <f>'Sc.Medie Na'!G145</f>
        <v>0</v>
      </c>
      <c r="D4" s="88">
        <f>'Sc.Medie Na'!H145</f>
        <v>9231</v>
      </c>
      <c r="E4" s="88">
        <f>'Sc.Medie Na'!I145</f>
        <v>2134</v>
      </c>
      <c r="F4" s="88">
        <f>'Sc.Medie Na'!J145</f>
        <v>5</v>
      </c>
      <c r="G4" s="88">
        <f>'Sc.Medie Na'!K145</f>
        <v>5</v>
      </c>
      <c r="H4" s="88">
        <f>'Sc.Medie Na'!L145</f>
        <v>22</v>
      </c>
      <c r="I4" s="88">
        <f>'Sc.Medie Na'!M145</f>
        <v>0</v>
      </c>
      <c r="J4" s="83">
        <f>'Sc.Medie Na'!N145</f>
        <v>1509730.0500000003</v>
      </c>
      <c r="K4" s="83">
        <f>'Sc.Medie Na'!O145</f>
        <v>247629.36000000004</v>
      </c>
      <c r="L4" s="83">
        <f>'Sc.Medie Na'!P145</f>
        <v>468990.9099999999</v>
      </c>
      <c r="M4" s="83">
        <f>'Sc.Medie Na'!Q145</f>
        <v>1208419.3499999996</v>
      </c>
      <c r="N4" s="83">
        <f>'Sc.Medie Na'!R145</f>
        <v>199208.9</v>
      </c>
      <c r="O4" s="83">
        <f>'Sc.Medie Na'!S145</f>
        <v>2767667.3800000013</v>
      </c>
      <c r="P4" s="83">
        <f>'Sc.Medie Na'!T145</f>
        <v>0</v>
      </c>
      <c r="Q4" s="83">
        <f>'Sc.Medie Na'!U145</f>
        <v>7041.900000000001</v>
      </c>
      <c r="R4" s="83">
        <f>'Sc.Medie Na'!V145</f>
        <v>7041.900000000001</v>
      </c>
      <c r="S4" s="83">
        <f>'Sc.Medie Na'!W145</f>
        <v>20656.23999999999</v>
      </c>
      <c r="T4" s="83">
        <f>'Sc.Medie Na'!X145</f>
        <v>0</v>
      </c>
      <c r="U4" s="83">
        <f>'Sc.Medie Na'!Y145</f>
        <v>6436385.99</v>
      </c>
      <c r="V4" s="83">
        <f>'Sc.Medie Na'!Z145</f>
        <v>601862.3399999999</v>
      </c>
    </row>
    <row r="5" spans="1:22" ht="12.75">
      <c r="A5" s="82" t="s">
        <v>51</v>
      </c>
      <c r="B5" s="88">
        <f>'Class.Na'!F55</f>
        <v>3918</v>
      </c>
      <c r="C5" s="88">
        <f>'Class.Na'!G55</f>
        <v>3918</v>
      </c>
      <c r="D5" s="88">
        <f>'Class.Na'!H55</f>
        <v>4122</v>
      </c>
      <c r="E5" s="88">
        <f>'Class.Na'!I55</f>
        <v>1065</v>
      </c>
      <c r="F5" s="88">
        <f>'Class.Na'!J55</f>
        <v>0</v>
      </c>
      <c r="G5" s="88">
        <f>'Class.Na'!K55</f>
        <v>0</v>
      </c>
      <c r="H5" s="88">
        <f>'Class.Na'!L55</f>
        <v>0</v>
      </c>
      <c r="I5" s="88">
        <f>'Class.Na'!M55</f>
        <v>0</v>
      </c>
      <c r="J5" s="83">
        <f>'Class.Na'!N55</f>
        <v>674153.1000000002</v>
      </c>
      <c r="K5" s="83">
        <f>'Class.Na'!O55</f>
        <v>123582.60000000003</v>
      </c>
      <c r="L5" s="83">
        <f>'Class.Na'!P55</f>
        <v>215999.34</v>
      </c>
      <c r="M5" s="83">
        <f>'Class.Na'!Q55</f>
        <v>556551.9</v>
      </c>
      <c r="N5" s="83">
        <f>'Class.Na'!R55</f>
        <v>99417.75</v>
      </c>
      <c r="O5" s="83">
        <f>'Class.Na'!S55</f>
        <v>1274682.1199999996</v>
      </c>
      <c r="P5" s="83">
        <f>'Class.Na'!T55</f>
        <v>1655394.18</v>
      </c>
      <c r="Q5" s="83">
        <f>'Class.Na'!U55</f>
        <v>0</v>
      </c>
      <c r="R5" s="83">
        <f>'Class.Na'!V55</f>
        <v>0</v>
      </c>
      <c r="S5" s="83">
        <f>'Class.Na'!W55</f>
        <v>0</v>
      </c>
      <c r="T5" s="83">
        <f>'Class.Na'!X55</f>
        <v>0</v>
      </c>
      <c r="U5" s="83">
        <f>'Class.Na'!Y55</f>
        <v>4599780.989999999</v>
      </c>
      <c r="V5" s="83">
        <f>'Class.Na'!Z55</f>
        <v>430122.57999999996</v>
      </c>
    </row>
    <row r="6" spans="1:22" ht="12.75">
      <c r="A6" s="82" t="s">
        <v>52</v>
      </c>
      <c r="B6" s="88">
        <f>'Tecn.Na '!F47</f>
        <v>4340</v>
      </c>
      <c r="C6" s="88">
        <f>'Tecn.Na '!G47</f>
        <v>4340</v>
      </c>
      <c r="D6" s="88">
        <f>'Tecn.Na '!H47</f>
        <v>4708</v>
      </c>
      <c r="E6" s="88">
        <f>'Tecn.Na '!I47</f>
        <v>1615</v>
      </c>
      <c r="F6" s="88">
        <f>'Tecn.Na '!J47</f>
        <v>1</v>
      </c>
      <c r="G6" s="88">
        <f>'Tecn.Na '!K47</f>
        <v>0</v>
      </c>
      <c r="H6" s="88">
        <f>'Tecn.Na '!L47</f>
        <v>0</v>
      </c>
      <c r="I6" s="88">
        <f>'Tecn.Na '!M47</f>
        <v>13</v>
      </c>
      <c r="J6" s="83">
        <f>'Tecn.Na '!N47</f>
        <v>769993.4000000001</v>
      </c>
      <c r="K6" s="83">
        <f>'Tecn.Na '!O47</f>
        <v>187404.60000000006</v>
      </c>
      <c r="L6" s="83">
        <f>'Tecn.Na '!P47</f>
        <v>239264.2</v>
      </c>
      <c r="M6" s="83">
        <f>'Tecn.Na '!Q47</f>
        <v>616497</v>
      </c>
      <c r="N6" s="83">
        <f>'Tecn.Na '!R47</f>
        <v>150760.25</v>
      </c>
      <c r="O6" s="83">
        <f>'Tecn.Na '!S47</f>
        <v>1411975.5999999999</v>
      </c>
      <c r="P6" s="83">
        <f>'Tecn.Na '!T47</f>
        <v>1833693.4</v>
      </c>
      <c r="Q6" s="83">
        <f>'Tecn.Na '!U47</f>
        <v>1408.38</v>
      </c>
      <c r="R6" s="83">
        <f>'Tecn.Na '!V47</f>
        <v>0</v>
      </c>
      <c r="S6" s="83">
        <f>'Tecn.Na '!W47</f>
        <v>0</v>
      </c>
      <c r="T6" s="83">
        <f>'Tecn.Na '!X47</f>
        <v>12205.96</v>
      </c>
      <c r="U6" s="83">
        <f>'Tecn.Na '!Y47</f>
        <v>5223202.79</v>
      </c>
      <c r="V6" s="83">
        <f>'Tecn.Na '!Z47</f>
        <v>488418.3400000001</v>
      </c>
    </row>
    <row r="7" spans="1:22" ht="12.75">
      <c r="A7" s="82" t="s">
        <v>53</v>
      </c>
      <c r="B7" s="88">
        <f>'Ist. unif.Na'!F33</f>
        <v>2496</v>
      </c>
      <c r="C7" s="88">
        <f>'Ist. unif.Na'!G33</f>
        <v>2496</v>
      </c>
      <c r="D7" s="88">
        <f>'Ist. unif.Na'!H33</f>
        <v>2723</v>
      </c>
      <c r="E7" s="88">
        <f>'Ist. unif.Na'!I33</f>
        <v>797</v>
      </c>
      <c r="F7" s="88">
        <f>'Ist. unif.Na'!J33</f>
        <v>0</v>
      </c>
      <c r="G7" s="88">
        <f>'Ist. unif.Na'!K33</f>
        <v>0</v>
      </c>
      <c r="H7" s="88">
        <f>'Ist. unif.Na'!L33</f>
        <v>0</v>
      </c>
      <c r="I7" s="88">
        <f>'Ist. unif.Na'!M33</f>
        <v>3</v>
      </c>
      <c r="J7" s="83">
        <f>'Ist. unif.Na'!N33</f>
        <v>445346.6500000001</v>
      </c>
      <c r="K7" s="83">
        <f>'Ist. unif.Na'!O33</f>
        <v>92483.87999999999</v>
      </c>
      <c r="L7" s="83">
        <f>'Ist. unif.Na'!P33</f>
        <v>136060.84</v>
      </c>
      <c r="M7" s="83">
        <f>'Ist. unif.Na'!Q33</f>
        <v>350579.4000000001</v>
      </c>
      <c r="N7" s="83">
        <f>'Ist. unif.Na'!R33</f>
        <v>74399.95</v>
      </c>
      <c r="O7" s="83">
        <f>'Ist. unif.Na'!S33</f>
        <v>802939.1199999999</v>
      </c>
      <c r="P7" s="83">
        <f>'Ist. unif.Na'!T33</f>
        <v>1054584.96</v>
      </c>
      <c r="Q7" s="83">
        <f>'Ist. unif.Na'!U33</f>
        <v>0</v>
      </c>
      <c r="R7" s="83">
        <f>'Ist. unif.Na'!V33</f>
        <v>0</v>
      </c>
      <c r="S7" s="83">
        <f>'Ist. unif.Na'!W33</f>
        <v>0</v>
      </c>
      <c r="T7" s="83">
        <f>'Ist. unif.Na'!X33</f>
        <v>2816.7599999999998</v>
      </c>
      <c r="U7" s="83">
        <f>'Ist. unif.Na'!Y33</f>
        <v>2959211.5600000005</v>
      </c>
      <c r="V7" s="83">
        <f>'Ist. unif.Na'!Z33</f>
        <v>276713.98000000004</v>
      </c>
    </row>
    <row r="8" spans="1:22" ht="12.75">
      <c r="A8" s="82" t="s">
        <v>54</v>
      </c>
      <c r="B8" s="88">
        <f>'Prof.Na'!F42</f>
        <v>3352</v>
      </c>
      <c r="C8" s="88">
        <f>'Prof.Na'!G42</f>
        <v>3352</v>
      </c>
      <c r="D8" s="88">
        <f>'Prof.Na'!H42</f>
        <v>4035</v>
      </c>
      <c r="E8" s="88">
        <f>'Prof.Na'!I42</f>
        <v>1547</v>
      </c>
      <c r="F8" s="88">
        <f>'Prof.Na'!J42</f>
        <v>0</v>
      </c>
      <c r="G8" s="88">
        <f>'Prof.Na'!K42</f>
        <v>0</v>
      </c>
      <c r="H8" s="88">
        <f>'Prof.Na'!L42</f>
        <v>0</v>
      </c>
      <c r="I8" s="88">
        <f>'Prof.Na'!M42</f>
        <v>8</v>
      </c>
      <c r="J8" s="83">
        <f>'Prof.Na'!N42</f>
        <v>659924.25</v>
      </c>
      <c r="K8" s="83">
        <f>'Prof.Na'!O42</f>
        <v>179513.88000000003</v>
      </c>
      <c r="L8" s="83">
        <f>'Prof.Na'!P42</f>
        <v>184795.76000000007</v>
      </c>
      <c r="M8" s="83">
        <f>'Prof.Na'!Q42</f>
        <v>476151.60000000003</v>
      </c>
      <c r="N8" s="83">
        <f>'Prof.Na'!R42</f>
        <v>144412.44999999995</v>
      </c>
      <c r="O8" s="83">
        <f>'Prof.Na'!S42</f>
        <v>1090539.68</v>
      </c>
      <c r="P8" s="83">
        <f>'Prof.Na'!T42</f>
        <v>1416253.52</v>
      </c>
      <c r="Q8" s="83">
        <f>'Prof.Na'!U42</f>
        <v>0</v>
      </c>
      <c r="R8" s="83">
        <f>'Prof.Na'!V42</f>
        <v>0</v>
      </c>
      <c r="S8" s="83">
        <f>'Prof.Na'!W42</f>
        <v>0</v>
      </c>
      <c r="T8" s="83">
        <f>'Prof.Na'!X42</f>
        <v>7511.36</v>
      </c>
      <c r="U8" s="83">
        <f>'Prof.Na'!Y42</f>
        <v>4159102.500000001</v>
      </c>
      <c r="V8" s="83">
        <f>'Prof.Na'!Z42</f>
        <v>388914.98000000004</v>
      </c>
    </row>
    <row r="9" spans="1:22" ht="12.75">
      <c r="A9" s="82" t="s">
        <v>55</v>
      </c>
      <c r="B9" s="88">
        <f>'Art.Na'!F10</f>
        <v>539</v>
      </c>
      <c r="C9" s="88">
        <f>'Art.Na'!G10</f>
        <v>539</v>
      </c>
      <c r="D9" s="88">
        <f>'Art.Na'!H10</f>
        <v>648</v>
      </c>
      <c r="E9" s="88">
        <f>'Art.Na'!I10</f>
        <v>196</v>
      </c>
      <c r="F9" s="88">
        <f>'Art.Na'!J10</f>
        <v>0</v>
      </c>
      <c r="G9" s="88">
        <f>'Art.Na'!K10</f>
        <v>0</v>
      </c>
      <c r="H9" s="88">
        <f>'Art.Na'!L10</f>
        <v>0</v>
      </c>
      <c r="I9" s="88">
        <f>'Art.Na'!M10</f>
        <v>0</v>
      </c>
      <c r="J9" s="83">
        <f>'Art.Na'!N10</f>
        <v>105980.40000000001</v>
      </c>
      <c r="K9" s="83">
        <f>'Art.Na'!O10</f>
        <v>22743.840000000004</v>
      </c>
      <c r="L9" s="83">
        <f>'Art.Na'!P10</f>
        <v>29715.070000000003</v>
      </c>
      <c r="M9" s="83">
        <f>'Art.Na'!Q10</f>
        <v>76564.95</v>
      </c>
      <c r="N9" s="83">
        <f>'Art.Na'!R10</f>
        <v>18296.599999999995</v>
      </c>
      <c r="O9" s="83">
        <f>'Art.Na'!S10</f>
        <v>175358.26</v>
      </c>
      <c r="P9" s="83">
        <f>'Art.Na'!T10</f>
        <v>227732.88999999998</v>
      </c>
      <c r="Q9" s="83">
        <f>'Art.Na'!U10</f>
        <v>0</v>
      </c>
      <c r="R9" s="83">
        <f>'Art.Na'!V10</f>
        <v>0</v>
      </c>
      <c r="S9" s="83">
        <f>'Art.Na'!W10</f>
        <v>0</v>
      </c>
      <c r="T9" s="83">
        <f>'Art.Na'!X10</f>
        <v>0</v>
      </c>
      <c r="U9" s="83">
        <f>'Art.Na'!Y10</f>
        <v>656392.01</v>
      </c>
      <c r="V9" s="83">
        <f>'Art.Na'!Z10</f>
        <v>61378.78</v>
      </c>
    </row>
    <row r="10" spans="1:22" ht="13.5" thickBot="1">
      <c r="A10" s="94" t="s">
        <v>56</v>
      </c>
      <c r="B10" s="95">
        <f>'Conv. Educ.Na'!F4</f>
        <v>36</v>
      </c>
      <c r="C10" s="95">
        <f>'Conv. Educ.Na'!G4</f>
        <v>89</v>
      </c>
      <c r="D10" s="95">
        <f>'Conv. Educ.Na'!H4</f>
        <v>131</v>
      </c>
      <c r="E10" s="95">
        <f>'Conv. Educ.Na'!I4</f>
        <v>82</v>
      </c>
      <c r="F10" s="95">
        <f>'Conv. Educ.Na'!J4</f>
        <v>0</v>
      </c>
      <c r="G10" s="95">
        <f>'Conv. Educ.Na'!K4</f>
        <v>0</v>
      </c>
      <c r="H10" s="95">
        <f>'Conv. Educ.Na'!L4</f>
        <v>0</v>
      </c>
      <c r="I10" s="95">
        <f>'Conv. Educ.Na'!M4</f>
        <v>0</v>
      </c>
      <c r="J10" s="96">
        <f>'Conv. Educ.Na'!N4</f>
        <v>21425.050000000003</v>
      </c>
      <c r="K10" s="96">
        <f>'Conv. Educ.Na'!O4</f>
        <v>9515.28</v>
      </c>
      <c r="L10" s="96">
        <f>'Conv. Educ.Na'!P4</f>
        <v>1984.68</v>
      </c>
      <c r="M10" s="96">
        <f>'Conv. Educ.Na'!Q4</f>
        <v>5113.8</v>
      </c>
      <c r="N10" s="96">
        <f>'Conv. Educ.Na'!R4</f>
        <v>7654.699999999999</v>
      </c>
      <c r="O10" s="96">
        <f>'Conv. Educ.Na'!S4</f>
        <v>11712.24</v>
      </c>
      <c r="P10" s="96">
        <f>'Conv. Educ.Na'!T4</f>
        <v>37603.39</v>
      </c>
      <c r="Q10" s="96">
        <f>'Conv. Educ.Na'!U4</f>
        <v>0</v>
      </c>
      <c r="R10" s="96">
        <f>'Conv. Educ.Na'!V4</f>
        <v>0</v>
      </c>
      <c r="S10" s="96">
        <f>'Conv. Educ.Na'!W4</f>
        <v>0</v>
      </c>
      <c r="T10" s="96">
        <f>'Conv. Educ.Na'!X4</f>
        <v>0</v>
      </c>
      <c r="U10" s="96">
        <f>'Conv. Educ.Na'!Y4</f>
        <v>95009.14</v>
      </c>
      <c r="V10" s="96">
        <f>'Conv. Educ.Na'!Z4</f>
        <v>8884.24</v>
      </c>
    </row>
    <row r="11" spans="1:23" s="87" customFormat="1" ht="14.25" thickBot="1" thickTop="1">
      <c r="A11" s="91" t="s">
        <v>57</v>
      </c>
      <c r="B11" s="92">
        <f>SUM(B2:B10)</f>
        <v>49472</v>
      </c>
      <c r="C11" s="92">
        <f>SUM(C2:C10)</f>
        <v>14734</v>
      </c>
      <c r="D11" s="92">
        <f>SUM(D2:D10)</f>
        <v>53886</v>
      </c>
      <c r="E11" s="92">
        <f>SUM(E2:E10)</f>
        <v>13928</v>
      </c>
      <c r="F11" s="92">
        <f aca="true" t="shared" si="0" ref="F11:R11">SUM(F2:F10)</f>
        <v>7</v>
      </c>
      <c r="G11" s="92">
        <f>SUM(G2:G10)</f>
        <v>23</v>
      </c>
      <c r="H11" s="92">
        <f t="shared" si="0"/>
        <v>34</v>
      </c>
      <c r="I11" s="92">
        <f t="shared" si="0"/>
        <v>24</v>
      </c>
      <c r="J11" s="93">
        <f t="shared" si="0"/>
        <v>8813055.299999999</v>
      </c>
      <c r="K11" s="93">
        <f t="shared" si="0"/>
        <v>1616205.1200000003</v>
      </c>
      <c r="L11" s="93">
        <f t="shared" si="0"/>
        <v>2725847.7199999997</v>
      </c>
      <c r="M11" s="93">
        <f t="shared" si="0"/>
        <v>7023520.199999998</v>
      </c>
      <c r="N11" s="93">
        <f t="shared" si="0"/>
        <v>1300178.7999999998</v>
      </c>
      <c r="O11" s="93">
        <f t="shared" si="0"/>
        <v>16086110.959999995</v>
      </c>
      <c r="P11" s="93">
        <f t="shared" si="0"/>
        <v>6225262.34</v>
      </c>
      <c r="Q11" s="93">
        <f t="shared" si="0"/>
        <v>9858.66</v>
      </c>
      <c r="R11" s="93">
        <f t="shared" si="0"/>
        <v>32392.740000000005</v>
      </c>
      <c r="S11" s="93">
        <f>SUM(S2:S10)</f>
        <v>31923.27999999999</v>
      </c>
      <c r="T11" s="93">
        <f>SUM(T2:T10)</f>
        <v>22534.079999999998</v>
      </c>
      <c r="U11" s="93">
        <f>SUM(U2:U10)</f>
        <v>43886889.19999999</v>
      </c>
      <c r="V11" s="93">
        <f>SUM(V2:V10)</f>
        <v>4103834.6199999996</v>
      </c>
      <c r="W11" s="86"/>
    </row>
    <row r="14" spans="2:3" ht="12.75">
      <c r="B14" s="109"/>
      <c r="C14" s="110" t="s">
        <v>1332</v>
      </c>
    </row>
    <row r="15" spans="2:3" ht="12.75">
      <c r="B15" s="111"/>
      <c r="C15" s="110" t="s">
        <v>1333</v>
      </c>
    </row>
    <row r="16" spans="2:3" ht="12.75">
      <c r="B16" s="112"/>
      <c r="C16" s="110" t="s">
        <v>1334</v>
      </c>
    </row>
    <row r="20" ht="12.75">
      <c r="L20" s="115"/>
    </row>
  </sheetData>
  <printOptions horizontalCentered="1"/>
  <pageMargins left="0" right="0" top="0.984251968503937" bottom="0.59" header="0.11811023622047245" footer="0.11811023622047245"/>
  <pageSetup horizontalDpi="600" verticalDpi="600" orientation="landscape" paperSize="9" scale="105" r:id="rId1"/>
  <headerFooter alignWithMargins="0">
    <oddHeader>&amp;C&amp;"Verdana,Grassetto"UFFICIO SCOLASTICO REGIONALE PER LA CAMPANIA
DIREZIONE GENERALE&amp;"Verdana,Normale"
AREA AMMINISTRAZIONE E GESTIONE DELLE RISORSE FINANZIARIE
assegnazione fondo delle istituzioni scolastiche anno scolastico 2005-2006</oddHeader>
    <oddFooter>&amp;L&amp;"Verdana,Normale"&amp;F
&amp;A&amp;CPag. &amp;P di &amp;N&amp;R&amp;"Verdana,Normale"IL DIRIGENTE
Giuseppe De Colibus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X237"/>
  <sheetViews>
    <sheetView zoomScale="75" zoomScaleNormal="75" workbookViewId="0" topLeftCell="A1">
      <pane xSplit="5" ySplit="1" topLeftCell="F196" activePane="bottomRight" state="frozen"/>
      <selection pane="topLeft" activeCell="Z12" sqref="Z12"/>
      <selection pane="topRight" activeCell="Z12" sqref="Z12"/>
      <selection pane="bottomLeft" activeCell="Z12" sqref="Z12"/>
      <selection pane="bottomRight" activeCell="G209" sqref="G209"/>
    </sheetView>
  </sheetViews>
  <sheetFormatPr defaultColWidth="9.00390625" defaultRowHeight="12.75" outlineLevelCol="1"/>
  <cols>
    <col min="1" max="1" width="5.00390625" style="3" customWidth="1"/>
    <col min="2" max="2" width="13.375" style="3" customWidth="1"/>
    <col min="3" max="3" width="10.50390625" style="3" customWidth="1"/>
    <col min="4" max="4" width="9.75390625" style="3" customWidth="1"/>
    <col min="5" max="5" width="28.375" style="4" customWidth="1"/>
    <col min="6" max="6" width="11.625" style="0" customWidth="1" outlineLevel="1"/>
    <col min="7" max="7" width="9.50390625" style="0" customWidth="1" outlineLevel="1"/>
    <col min="8" max="8" width="10.125" style="0" customWidth="1" outlineLevel="1"/>
    <col min="9" max="9" width="9.125" style="0" customWidth="1" outlineLevel="1"/>
    <col min="10" max="11" width="7.125" style="0" customWidth="1" outlineLevel="1"/>
    <col min="12" max="12" width="10.125" style="0" customWidth="1" outlineLevel="1"/>
    <col min="13" max="13" width="7.125" style="0" customWidth="1" outlineLevel="1"/>
    <col min="14" max="14" width="14.875" style="0" customWidth="1" outlineLevel="1"/>
    <col min="15" max="16" width="13.125" style="0" customWidth="1" outlineLevel="1"/>
    <col min="17" max="17" width="14.875" style="0" customWidth="1" outlineLevel="1"/>
    <col min="18" max="18" width="12.00390625" style="0" customWidth="1" outlineLevel="1"/>
    <col min="19" max="19" width="14.875" style="0" customWidth="1" outlineLevel="1"/>
    <col min="20" max="21" width="9.00390625" style="0" customWidth="1" outlineLevel="1"/>
    <col min="22" max="22" width="13.25390625" style="0" customWidth="1" outlineLevel="1"/>
    <col min="23" max="23" width="11.375" style="0" customWidth="1" outlineLevel="1"/>
    <col min="24" max="24" width="1.75390625" style="0" customWidth="1" outlineLevel="1"/>
    <col min="25" max="25" width="20.625" style="0" customWidth="1"/>
    <col min="26" max="26" width="22.25390625" style="0" customWidth="1"/>
    <col min="27" max="206" width="9.00390625" style="3" customWidth="1"/>
    <col min="207" max="16384" width="8.00390625" style="3" customWidth="1"/>
  </cols>
  <sheetData>
    <row r="1" spans="1:26" s="2" customFormat="1" ht="106.5" customHeight="1">
      <c r="A1" s="38" t="s">
        <v>58</v>
      </c>
      <c r="B1" s="41" t="s">
        <v>59</v>
      </c>
      <c r="C1" s="41" t="s">
        <v>60</v>
      </c>
      <c r="D1" s="41" t="s">
        <v>61</v>
      </c>
      <c r="E1" s="41" t="s">
        <v>62</v>
      </c>
      <c r="F1" s="25" t="s">
        <v>28</v>
      </c>
      <c r="G1" s="26" t="s">
        <v>29</v>
      </c>
      <c r="H1" s="27" t="s">
        <v>30</v>
      </c>
      <c r="I1" s="28" t="s">
        <v>31</v>
      </c>
      <c r="J1" s="29" t="s">
        <v>32</v>
      </c>
      <c r="K1" s="29" t="s">
        <v>33</v>
      </c>
      <c r="L1" s="29" t="s">
        <v>34</v>
      </c>
      <c r="M1" s="29" t="s">
        <v>35</v>
      </c>
      <c r="N1" s="30" t="s">
        <v>36</v>
      </c>
      <c r="O1" s="28" t="s">
        <v>37</v>
      </c>
      <c r="P1" s="25" t="s">
        <v>38</v>
      </c>
      <c r="Q1" s="25" t="s">
        <v>39</v>
      </c>
      <c r="R1" s="28" t="s">
        <v>40</v>
      </c>
      <c r="S1" s="25" t="s">
        <v>41</v>
      </c>
      <c r="T1" s="26" t="s">
        <v>42</v>
      </c>
      <c r="U1" s="29" t="s">
        <v>43</v>
      </c>
      <c r="V1" s="29" t="s">
        <v>44</v>
      </c>
      <c r="W1" s="29" t="s">
        <v>45</v>
      </c>
      <c r="X1" s="29" t="s">
        <v>46</v>
      </c>
      <c r="Y1" s="80" t="s">
        <v>1335</v>
      </c>
      <c r="Z1" s="31" t="s">
        <v>47</v>
      </c>
    </row>
    <row r="2" spans="1:26" ht="12.75">
      <c r="A2" s="42">
        <v>1</v>
      </c>
      <c r="B2" s="43" t="s">
        <v>63</v>
      </c>
      <c r="C2" s="42" t="s">
        <v>64</v>
      </c>
      <c r="D2" s="44" t="s">
        <v>65</v>
      </c>
      <c r="E2" s="42" t="s">
        <v>66</v>
      </c>
      <c r="F2" s="63">
        <v>91</v>
      </c>
      <c r="G2" s="32"/>
      <c r="H2" s="1">
        <v>98</v>
      </c>
      <c r="I2" s="1">
        <v>25</v>
      </c>
      <c r="J2" s="66"/>
      <c r="K2" s="66"/>
      <c r="L2" s="66"/>
      <c r="M2" s="64"/>
      <c r="N2" s="35">
        <f>H2*Parametri!$B$3</f>
        <v>16027.900000000001</v>
      </c>
      <c r="O2" s="35">
        <f>I2*Parametri!$B$4</f>
        <v>2901</v>
      </c>
      <c r="P2" s="35">
        <f>F2*Parametri!$B$7</f>
        <v>5016.83</v>
      </c>
      <c r="Q2" s="35">
        <f>F2*Parametri!$B$8</f>
        <v>12926.550000000001</v>
      </c>
      <c r="R2" s="35">
        <f>I2*Parametri!$B$9</f>
        <v>2333.75</v>
      </c>
      <c r="S2" s="35">
        <f>F2*Parametri!$B$12</f>
        <v>29605.94</v>
      </c>
      <c r="T2" s="35">
        <f>G2*Parametri!$B$13</f>
        <v>0</v>
      </c>
      <c r="U2" s="36">
        <f>IF(J2="si",Parametri!$B$14,0)</f>
        <v>0</v>
      </c>
      <c r="V2" s="36">
        <f>IF(K2="si",Parametri!$B$15,0)</f>
        <v>0</v>
      </c>
      <c r="W2" s="36">
        <f>IF(L2="si",Parametri!$B$16,0)</f>
        <v>0</v>
      </c>
      <c r="X2" s="37">
        <f>IF(M2="si",Parametri!$B$17,0)</f>
        <v>0</v>
      </c>
      <c r="Y2" s="36">
        <f>SUM(N2:X2)</f>
        <v>68811.97</v>
      </c>
      <c r="Z2" s="36">
        <f>ROUND((Y2/90.9*100)*8.5%,2)</f>
        <v>6434.56</v>
      </c>
    </row>
    <row r="3" spans="1:26" ht="12.75">
      <c r="A3" s="42">
        <v>2</v>
      </c>
      <c r="B3" s="43" t="s">
        <v>67</v>
      </c>
      <c r="C3" s="42" t="s">
        <v>64</v>
      </c>
      <c r="D3" s="44" t="s">
        <v>68</v>
      </c>
      <c r="E3" s="42" t="s">
        <v>66</v>
      </c>
      <c r="F3" s="63">
        <v>61</v>
      </c>
      <c r="G3" s="32"/>
      <c r="H3" s="40">
        <v>67</v>
      </c>
      <c r="I3" s="40">
        <v>16</v>
      </c>
      <c r="J3" s="66"/>
      <c r="K3" s="66"/>
      <c r="L3" s="66"/>
      <c r="M3" s="64"/>
      <c r="N3" s="35">
        <f>H3*Parametri!$B$3</f>
        <v>10957.85</v>
      </c>
      <c r="O3" s="35">
        <f>I3*Parametri!$B$4</f>
        <v>1856.64</v>
      </c>
      <c r="P3" s="35">
        <f>F3*Parametri!$B$7</f>
        <v>3362.9300000000003</v>
      </c>
      <c r="Q3" s="35">
        <f>F3*Parametri!$B$8</f>
        <v>8665.050000000001</v>
      </c>
      <c r="R3" s="35">
        <f>I3*Parametri!$B$9</f>
        <v>1493.6</v>
      </c>
      <c r="S3" s="35">
        <f>F3*Parametri!$B$12</f>
        <v>19845.739999999998</v>
      </c>
      <c r="T3" s="35">
        <f>G3*Parametri!$B$13</f>
        <v>0</v>
      </c>
      <c r="U3" s="36">
        <f>IF(J3="si",Parametri!$B$14,0)</f>
        <v>0</v>
      </c>
      <c r="V3" s="36">
        <f>IF(K3="si",Parametri!$B$15,0)</f>
        <v>0</v>
      </c>
      <c r="W3" s="36">
        <f>IF(L3="si",Parametri!$B$16,0)</f>
        <v>0</v>
      </c>
      <c r="X3" s="37">
        <f>IF(M3="si",Parametri!$B$17,0)</f>
        <v>0</v>
      </c>
      <c r="Y3" s="36">
        <f aca="true" t="shared" si="0" ref="Y3:Y18">SUM(N3:X3)</f>
        <v>46181.81</v>
      </c>
      <c r="Z3" s="36">
        <f aca="true" t="shared" si="1" ref="Z3:Z18">ROUND((Y3/90.9*100)*8.5%,2)</f>
        <v>4318.43</v>
      </c>
    </row>
    <row r="4" spans="1:26" ht="12.75">
      <c r="A4" s="42">
        <v>3</v>
      </c>
      <c r="B4" s="43" t="s">
        <v>69</v>
      </c>
      <c r="C4" s="42" t="s">
        <v>64</v>
      </c>
      <c r="D4" s="44" t="s">
        <v>70</v>
      </c>
      <c r="E4" s="42" t="s">
        <v>66</v>
      </c>
      <c r="F4" s="63">
        <v>82</v>
      </c>
      <c r="G4" s="32"/>
      <c r="H4" s="40">
        <v>86</v>
      </c>
      <c r="I4" s="40">
        <v>19</v>
      </c>
      <c r="J4" s="66"/>
      <c r="K4" s="66"/>
      <c r="L4" s="66"/>
      <c r="M4" s="64"/>
      <c r="N4" s="35">
        <f>H4*Parametri!$B$3</f>
        <v>14065.300000000001</v>
      </c>
      <c r="O4" s="35">
        <f>I4*Parametri!$B$4</f>
        <v>2204.76</v>
      </c>
      <c r="P4" s="35">
        <f>F4*Parametri!$B$7</f>
        <v>4520.66</v>
      </c>
      <c r="Q4" s="35">
        <f>F4*Parametri!$B$8</f>
        <v>11648.1</v>
      </c>
      <c r="R4" s="35">
        <f>I4*Parametri!$B$9</f>
        <v>1773.6499999999999</v>
      </c>
      <c r="S4" s="35">
        <f>F4*Parametri!$B$12</f>
        <v>26677.879999999997</v>
      </c>
      <c r="T4" s="35">
        <f>G4*Parametri!$B$13</f>
        <v>0</v>
      </c>
      <c r="U4" s="36">
        <f>IF(J4="si",Parametri!$B$14,0)</f>
        <v>0</v>
      </c>
      <c r="V4" s="36">
        <f>IF(K4="si",Parametri!$B$15,0)</f>
        <v>0</v>
      </c>
      <c r="W4" s="36">
        <f>IF(L4="si",Parametri!$B$16,0)</f>
        <v>0</v>
      </c>
      <c r="X4" s="37">
        <f>IF(M4="si",Parametri!$B$17,0)</f>
        <v>0</v>
      </c>
      <c r="Y4" s="36">
        <f t="shared" si="0"/>
        <v>60890.35</v>
      </c>
      <c r="Z4" s="36">
        <f t="shared" si="1"/>
        <v>5693.82</v>
      </c>
    </row>
    <row r="5" spans="1:26" ht="12.75">
      <c r="A5" s="42">
        <v>4</v>
      </c>
      <c r="B5" s="43" t="s">
        <v>71</v>
      </c>
      <c r="C5" s="42" t="s">
        <v>64</v>
      </c>
      <c r="D5" s="44" t="s">
        <v>72</v>
      </c>
      <c r="E5" s="42" t="s">
        <v>66</v>
      </c>
      <c r="F5" s="63">
        <v>72</v>
      </c>
      <c r="G5" s="32"/>
      <c r="H5" s="40">
        <v>76</v>
      </c>
      <c r="I5" s="40">
        <v>17</v>
      </c>
      <c r="J5" s="66"/>
      <c r="K5" s="66"/>
      <c r="L5" s="66"/>
      <c r="M5" s="64"/>
      <c r="N5" s="35">
        <f>H5*Parametri!$B$3</f>
        <v>12429.800000000001</v>
      </c>
      <c r="O5" s="35">
        <f>I5*Parametri!$B$4</f>
        <v>1972.68</v>
      </c>
      <c r="P5" s="35">
        <f>F5*Parametri!$B$7</f>
        <v>3969.36</v>
      </c>
      <c r="Q5" s="35">
        <f>F5*Parametri!$B$8</f>
        <v>10227.6</v>
      </c>
      <c r="R5" s="35">
        <f>I5*Parametri!$B$9</f>
        <v>1586.9499999999998</v>
      </c>
      <c r="S5" s="35">
        <f>F5*Parametri!$B$12</f>
        <v>23424.48</v>
      </c>
      <c r="T5" s="35">
        <f>G5*Parametri!$B$13</f>
        <v>0</v>
      </c>
      <c r="U5" s="36">
        <f>IF(J5="si",Parametri!$B$14,0)</f>
        <v>0</v>
      </c>
      <c r="V5" s="36">
        <f>IF(K5="si",Parametri!$B$15,0)</f>
        <v>0</v>
      </c>
      <c r="W5" s="36">
        <f>IF(L5="si",Parametri!$B$16,0)</f>
        <v>0</v>
      </c>
      <c r="X5" s="37">
        <f>IF(M5="si",Parametri!$B$17,0)</f>
        <v>0</v>
      </c>
      <c r="Y5" s="36">
        <f t="shared" si="0"/>
        <v>53610.87</v>
      </c>
      <c r="Z5" s="36">
        <f t="shared" si="1"/>
        <v>5013.12</v>
      </c>
    </row>
    <row r="6" spans="1:26" ht="12.75">
      <c r="A6" s="42">
        <v>5</v>
      </c>
      <c r="B6" s="43" t="s">
        <v>73</v>
      </c>
      <c r="C6" s="42" t="s">
        <v>64</v>
      </c>
      <c r="D6" s="44" t="s">
        <v>74</v>
      </c>
      <c r="E6" s="42" t="s">
        <v>66</v>
      </c>
      <c r="F6" s="63">
        <v>86</v>
      </c>
      <c r="G6" s="32"/>
      <c r="H6" s="40">
        <v>95</v>
      </c>
      <c r="I6" s="40">
        <v>17</v>
      </c>
      <c r="J6" s="66"/>
      <c r="K6" s="66"/>
      <c r="L6" s="66"/>
      <c r="M6" s="64"/>
      <c r="N6" s="35">
        <f>H6*Parametri!$B$3</f>
        <v>15537.250000000002</v>
      </c>
      <c r="O6" s="35">
        <f>I6*Parametri!$B$4</f>
        <v>1972.68</v>
      </c>
      <c r="P6" s="35">
        <f>F6*Parametri!$B$7</f>
        <v>4741.18</v>
      </c>
      <c r="Q6" s="35">
        <f>F6*Parametri!$B$8</f>
        <v>12216.300000000001</v>
      </c>
      <c r="R6" s="35">
        <f>I6*Parametri!$B$9</f>
        <v>1586.9499999999998</v>
      </c>
      <c r="S6" s="35">
        <f>F6*Parametri!$B$12</f>
        <v>27979.239999999998</v>
      </c>
      <c r="T6" s="35">
        <f>G6*Parametri!$B$13</f>
        <v>0</v>
      </c>
      <c r="U6" s="36">
        <f>IF(J6="si",Parametri!$B$14,0)</f>
        <v>0</v>
      </c>
      <c r="V6" s="36">
        <f>IF(K6="si",Parametri!$B$15,0)</f>
        <v>0</v>
      </c>
      <c r="W6" s="36">
        <f>IF(L6="si",Parametri!$B$16,0)</f>
        <v>0</v>
      </c>
      <c r="X6" s="37">
        <f>IF(M6="si",Parametri!$B$17,0)</f>
        <v>0</v>
      </c>
      <c r="Y6" s="36">
        <f t="shared" si="0"/>
        <v>64033.6</v>
      </c>
      <c r="Z6" s="36">
        <f t="shared" si="1"/>
        <v>5987.74</v>
      </c>
    </row>
    <row r="7" spans="1:26" ht="12.75">
      <c r="A7" s="42">
        <v>6</v>
      </c>
      <c r="B7" s="43" t="s">
        <v>75</v>
      </c>
      <c r="C7" s="42" t="s">
        <v>64</v>
      </c>
      <c r="D7" s="44" t="s">
        <v>76</v>
      </c>
      <c r="E7" s="42" t="s">
        <v>66</v>
      </c>
      <c r="F7" s="63">
        <v>111</v>
      </c>
      <c r="G7" s="32"/>
      <c r="H7" s="40">
        <v>117</v>
      </c>
      <c r="I7" s="40">
        <v>25</v>
      </c>
      <c r="J7" s="66"/>
      <c r="K7" s="66"/>
      <c r="L7" s="66"/>
      <c r="M7" s="64"/>
      <c r="N7" s="35">
        <f>H7*Parametri!$B$3</f>
        <v>19135.350000000002</v>
      </c>
      <c r="O7" s="35">
        <f>I7*Parametri!$B$4</f>
        <v>2901</v>
      </c>
      <c r="P7" s="35">
        <f>F7*Parametri!$B$7</f>
        <v>6119.43</v>
      </c>
      <c r="Q7" s="35">
        <f>F7*Parametri!$B$8</f>
        <v>15767.550000000001</v>
      </c>
      <c r="R7" s="35">
        <f>I7*Parametri!$B$9</f>
        <v>2333.75</v>
      </c>
      <c r="S7" s="35">
        <f>F7*Parametri!$B$12</f>
        <v>36112.74</v>
      </c>
      <c r="T7" s="35">
        <f>G7*Parametri!$B$13</f>
        <v>0</v>
      </c>
      <c r="U7" s="36">
        <f>IF(J7="si",Parametri!$B$14,0)</f>
        <v>0</v>
      </c>
      <c r="V7" s="36">
        <f>IF(K7="si",Parametri!$B$15,0)</f>
        <v>0</v>
      </c>
      <c r="W7" s="36">
        <f>IF(L7="si",Parametri!$B$16,0)</f>
        <v>0</v>
      </c>
      <c r="X7" s="37">
        <f>IF(M7="si",Parametri!$B$17,0)</f>
        <v>0</v>
      </c>
      <c r="Y7" s="36">
        <f t="shared" si="0"/>
        <v>82369.82</v>
      </c>
      <c r="Z7" s="36">
        <f t="shared" si="1"/>
        <v>7702.35</v>
      </c>
    </row>
    <row r="8" spans="1:26" ht="12.75">
      <c r="A8" s="42">
        <v>7</v>
      </c>
      <c r="B8" s="43" t="s">
        <v>77</v>
      </c>
      <c r="C8" s="42" t="s">
        <v>64</v>
      </c>
      <c r="D8" s="44" t="s">
        <v>78</v>
      </c>
      <c r="E8" s="42" t="s">
        <v>66</v>
      </c>
      <c r="F8" s="63">
        <v>75</v>
      </c>
      <c r="G8" s="32"/>
      <c r="H8" s="40">
        <v>80</v>
      </c>
      <c r="I8" s="40">
        <v>23</v>
      </c>
      <c r="J8" s="66"/>
      <c r="K8" s="66"/>
      <c r="L8" s="66"/>
      <c r="M8" s="64"/>
      <c r="N8" s="35">
        <f>H8*Parametri!$B$3</f>
        <v>13084</v>
      </c>
      <c r="O8" s="35">
        <f>I8*Parametri!$B$4</f>
        <v>2668.92</v>
      </c>
      <c r="P8" s="35">
        <f>F8*Parametri!$B$7</f>
        <v>4134.75</v>
      </c>
      <c r="Q8" s="35">
        <f>F8*Parametri!$B$8</f>
        <v>10653.75</v>
      </c>
      <c r="R8" s="35">
        <f>I8*Parametri!$B$9</f>
        <v>2147.0499999999997</v>
      </c>
      <c r="S8" s="35">
        <f>F8*Parametri!$B$12</f>
        <v>24400.499999999996</v>
      </c>
      <c r="T8" s="35">
        <f>G8*Parametri!$B$13</f>
        <v>0</v>
      </c>
      <c r="U8" s="36">
        <f>IF(J8="si",Parametri!$B$14,0)</f>
        <v>0</v>
      </c>
      <c r="V8" s="36">
        <f>IF(K8="si",Parametri!$B$15,0)</f>
        <v>0</v>
      </c>
      <c r="W8" s="36">
        <f>IF(L8="si",Parametri!$B$16,0)</f>
        <v>0</v>
      </c>
      <c r="X8" s="37">
        <f>IF(M8="si",Parametri!$B$17,0)</f>
        <v>0</v>
      </c>
      <c r="Y8" s="36">
        <f t="shared" si="0"/>
        <v>57088.969999999994</v>
      </c>
      <c r="Z8" s="36">
        <f t="shared" si="1"/>
        <v>5338.35</v>
      </c>
    </row>
    <row r="9" spans="1:26" ht="12.75">
      <c r="A9" s="42">
        <v>8</v>
      </c>
      <c r="B9" s="43" t="s">
        <v>79</v>
      </c>
      <c r="C9" s="42" t="s">
        <v>64</v>
      </c>
      <c r="D9" s="44" t="s">
        <v>80</v>
      </c>
      <c r="E9" s="42" t="s">
        <v>66</v>
      </c>
      <c r="F9" s="63">
        <v>59</v>
      </c>
      <c r="G9" s="32"/>
      <c r="H9" s="40">
        <v>63</v>
      </c>
      <c r="I9" s="40">
        <v>13</v>
      </c>
      <c r="J9" s="66"/>
      <c r="K9" s="66"/>
      <c r="L9" s="66"/>
      <c r="M9" s="64"/>
      <c r="N9" s="35">
        <f>H9*Parametri!$B$3</f>
        <v>10303.650000000001</v>
      </c>
      <c r="O9" s="35">
        <f>I9*Parametri!$B$4</f>
        <v>1508.52</v>
      </c>
      <c r="P9" s="35">
        <f>F9*Parametri!$B$7</f>
        <v>3252.67</v>
      </c>
      <c r="Q9" s="35">
        <f>F9*Parametri!$B$8</f>
        <v>8380.95</v>
      </c>
      <c r="R9" s="35">
        <f>I9*Parametri!$B$9</f>
        <v>1213.55</v>
      </c>
      <c r="S9" s="35">
        <f>F9*Parametri!$B$12</f>
        <v>19195.059999999998</v>
      </c>
      <c r="T9" s="35">
        <f>G9*Parametri!$B$13</f>
        <v>0</v>
      </c>
      <c r="U9" s="36">
        <f>IF(J9="si",Parametri!$B$14,0)</f>
        <v>0</v>
      </c>
      <c r="V9" s="36">
        <f>IF(K9="si",Parametri!$B$15,0)</f>
        <v>0</v>
      </c>
      <c r="W9" s="36">
        <f>IF(L9="si",Parametri!$B$16,0)</f>
        <v>0</v>
      </c>
      <c r="X9" s="37">
        <f>IF(M9="si",Parametri!$B$17,0)</f>
        <v>0</v>
      </c>
      <c r="Y9" s="36">
        <f t="shared" si="0"/>
        <v>43854.399999999994</v>
      </c>
      <c r="Z9" s="36">
        <f t="shared" si="1"/>
        <v>4100.8</v>
      </c>
    </row>
    <row r="10" spans="1:26" ht="12.75">
      <c r="A10" s="42">
        <v>9</v>
      </c>
      <c r="B10" s="43" t="s">
        <v>81</v>
      </c>
      <c r="C10" s="42" t="s">
        <v>64</v>
      </c>
      <c r="D10" s="44" t="s">
        <v>82</v>
      </c>
      <c r="E10" s="42" t="s">
        <v>66</v>
      </c>
      <c r="F10" s="63">
        <v>69</v>
      </c>
      <c r="G10" s="32"/>
      <c r="H10" s="40">
        <v>74</v>
      </c>
      <c r="I10" s="40">
        <v>16</v>
      </c>
      <c r="J10" s="66"/>
      <c r="K10" s="108" t="s">
        <v>83</v>
      </c>
      <c r="L10" s="66"/>
      <c r="M10" s="64"/>
      <c r="N10" s="35">
        <f>H10*Parametri!$B$3</f>
        <v>12102.7</v>
      </c>
      <c r="O10" s="35">
        <f>I10*Parametri!$B$4</f>
        <v>1856.64</v>
      </c>
      <c r="P10" s="35">
        <f>F10*Parametri!$B$7</f>
        <v>3803.9700000000003</v>
      </c>
      <c r="Q10" s="35">
        <f>F10*Parametri!$B$8</f>
        <v>9801.45</v>
      </c>
      <c r="R10" s="35">
        <f>I10*Parametri!$B$9</f>
        <v>1493.6</v>
      </c>
      <c r="S10" s="35">
        <f>F10*Parametri!$B$12</f>
        <v>22448.46</v>
      </c>
      <c r="T10" s="35">
        <f>G10*Parametri!$B$13</f>
        <v>0</v>
      </c>
      <c r="U10" s="36">
        <f>IF(J10="si",Parametri!$B$14,0)</f>
        <v>0</v>
      </c>
      <c r="V10" s="36">
        <f>IF(K10="si",Parametri!$B$15,0)</f>
        <v>1408.38</v>
      </c>
      <c r="W10" s="36">
        <f>IF(L10="si",Parametri!$B$16,0)</f>
        <v>0</v>
      </c>
      <c r="X10" s="37">
        <f>IF(M10="si",Parametri!$B$17,0)</f>
        <v>0</v>
      </c>
      <c r="Y10" s="36">
        <f t="shared" si="0"/>
        <v>52915.2</v>
      </c>
      <c r="Z10" s="36">
        <f t="shared" si="1"/>
        <v>4948.07</v>
      </c>
    </row>
    <row r="11" spans="1:26" ht="12.75">
      <c r="A11" s="42">
        <v>10</v>
      </c>
      <c r="B11" s="43" t="s">
        <v>84</v>
      </c>
      <c r="C11" s="42" t="s">
        <v>64</v>
      </c>
      <c r="D11" s="44" t="s">
        <v>85</v>
      </c>
      <c r="E11" s="42" t="s">
        <v>66</v>
      </c>
      <c r="F11" s="63">
        <v>75</v>
      </c>
      <c r="G11" s="32"/>
      <c r="H11" s="40">
        <v>81</v>
      </c>
      <c r="I11" s="40">
        <v>15</v>
      </c>
      <c r="J11" s="66"/>
      <c r="K11" s="108" t="s">
        <v>83</v>
      </c>
      <c r="L11" s="66"/>
      <c r="M11" s="64"/>
      <c r="N11" s="35">
        <f>H11*Parametri!$B$3</f>
        <v>13247.550000000001</v>
      </c>
      <c r="O11" s="35">
        <f>I11*Parametri!$B$4</f>
        <v>1740.6000000000001</v>
      </c>
      <c r="P11" s="35">
        <f>F11*Parametri!$B$7</f>
        <v>4134.75</v>
      </c>
      <c r="Q11" s="35">
        <f>F11*Parametri!$B$8</f>
        <v>10653.75</v>
      </c>
      <c r="R11" s="35">
        <f>I11*Parametri!$B$9</f>
        <v>1400.25</v>
      </c>
      <c r="S11" s="35">
        <f>F11*Parametri!$B$12</f>
        <v>24400.499999999996</v>
      </c>
      <c r="T11" s="35">
        <f>G11*Parametri!$B$13</f>
        <v>0</v>
      </c>
      <c r="U11" s="36">
        <f>IF(J11="si",Parametri!$B$14,0)</f>
        <v>0</v>
      </c>
      <c r="V11" s="36">
        <f>IF(K11="si",Parametri!$B$15,0)</f>
        <v>1408.38</v>
      </c>
      <c r="W11" s="36">
        <f>IF(L11="si",Parametri!$B$16,0)</f>
        <v>0</v>
      </c>
      <c r="X11" s="37">
        <f>IF(M11="si",Parametri!$B$17,0)</f>
        <v>0</v>
      </c>
      <c r="Y11" s="36">
        <f t="shared" si="0"/>
        <v>56985.77999999999</v>
      </c>
      <c r="Z11" s="36">
        <f t="shared" si="1"/>
        <v>5328.7</v>
      </c>
    </row>
    <row r="12" spans="1:26" ht="12.75">
      <c r="A12" s="42">
        <v>11</v>
      </c>
      <c r="B12" s="43" t="s">
        <v>86</v>
      </c>
      <c r="C12" s="42" t="s">
        <v>64</v>
      </c>
      <c r="D12" s="44" t="s">
        <v>87</v>
      </c>
      <c r="E12" s="42" t="s">
        <v>66</v>
      </c>
      <c r="F12" s="63">
        <v>63</v>
      </c>
      <c r="G12" s="32"/>
      <c r="H12" s="40">
        <v>68</v>
      </c>
      <c r="I12" s="40">
        <v>16</v>
      </c>
      <c r="J12" s="66"/>
      <c r="K12" s="66"/>
      <c r="L12" s="66"/>
      <c r="M12" s="64"/>
      <c r="N12" s="35">
        <f>H12*Parametri!$B$3</f>
        <v>11121.400000000001</v>
      </c>
      <c r="O12" s="35">
        <f>I12*Parametri!$B$4</f>
        <v>1856.64</v>
      </c>
      <c r="P12" s="35">
        <f>F12*Parametri!$B$7</f>
        <v>3473.19</v>
      </c>
      <c r="Q12" s="35">
        <f>F12*Parametri!$B$8</f>
        <v>8949.150000000001</v>
      </c>
      <c r="R12" s="35">
        <f>I12*Parametri!$B$9</f>
        <v>1493.6</v>
      </c>
      <c r="S12" s="35">
        <f>F12*Parametri!$B$12</f>
        <v>20496.42</v>
      </c>
      <c r="T12" s="35">
        <f>G12*Parametri!$B$13</f>
        <v>0</v>
      </c>
      <c r="U12" s="36">
        <f>IF(J12="si",Parametri!$B$14,0)</f>
        <v>0</v>
      </c>
      <c r="V12" s="36">
        <f>IF(K12="si",Parametri!$B$15,0)</f>
        <v>0</v>
      </c>
      <c r="W12" s="36">
        <f>IF(L12="si",Parametri!$B$16,0)</f>
        <v>0</v>
      </c>
      <c r="X12" s="37">
        <f>IF(M12="si",Parametri!$B$17,0)</f>
        <v>0</v>
      </c>
      <c r="Y12" s="36">
        <f t="shared" si="0"/>
        <v>47390.399999999994</v>
      </c>
      <c r="Z12" s="36">
        <f t="shared" si="1"/>
        <v>4431.45</v>
      </c>
    </row>
    <row r="13" spans="1:26" ht="12.75">
      <c r="A13" s="42">
        <v>12</v>
      </c>
      <c r="B13" s="43" t="s">
        <v>88</v>
      </c>
      <c r="C13" s="42" t="s">
        <v>64</v>
      </c>
      <c r="D13" s="44" t="s">
        <v>89</v>
      </c>
      <c r="E13" s="42" t="s">
        <v>66</v>
      </c>
      <c r="F13" s="63">
        <v>53</v>
      </c>
      <c r="G13" s="32"/>
      <c r="H13" s="40">
        <v>57</v>
      </c>
      <c r="I13" s="40">
        <v>14</v>
      </c>
      <c r="J13" s="66"/>
      <c r="K13" s="66"/>
      <c r="L13" s="66"/>
      <c r="M13" s="64"/>
      <c r="N13" s="35">
        <f>H13*Parametri!$B$3</f>
        <v>9322.35</v>
      </c>
      <c r="O13" s="35">
        <f>I13*Parametri!$B$4</f>
        <v>1624.5600000000002</v>
      </c>
      <c r="P13" s="35">
        <f>F13*Parametri!$B$7</f>
        <v>2921.8900000000003</v>
      </c>
      <c r="Q13" s="35">
        <f>F13*Parametri!$B$8</f>
        <v>7528.650000000001</v>
      </c>
      <c r="R13" s="35">
        <f>I13*Parametri!$B$9</f>
        <v>1306.8999999999999</v>
      </c>
      <c r="S13" s="35">
        <f>F13*Parametri!$B$12</f>
        <v>17243.02</v>
      </c>
      <c r="T13" s="35">
        <f>G13*Parametri!$B$13</f>
        <v>0</v>
      </c>
      <c r="U13" s="36">
        <f>IF(J13="si",Parametri!$B$14,0)</f>
        <v>0</v>
      </c>
      <c r="V13" s="36">
        <f>IF(K13="si",Parametri!$B$15,0)</f>
        <v>0</v>
      </c>
      <c r="W13" s="36">
        <f>IF(L13="si",Parametri!$B$16,0)</f>
        <v>0</v>
      </c>
      <c r="X13" s="37">
        <f>IF(M13="si",Parametri!$B$17,0)</f>
        <v>0</v>
      </c>
      <c r="Y13" s="36">
        <f t="shared" si="0"/>
        <v>39947.37</v>
      </c>
      <c r="Z13" s="36">
        <f t="shared" si="1"/>
        <v>3735.45</v>
      </c>
    </row>
    <row r="14" spans="1:26" ht="12.75">
      <c r="A14" s="42">
        <v>13</v>
      </c>
      <c r="B14" s="43" t="s">
        <v>90</v>
      </c>
      <c r="C14" s="42" t="s">
        <v>64</v>
      </c>
      <c r="D14" s="44" t="s">
        <v>91</v>
      </c>
      <c r="E14" s="42" t="s">
        <v>66</v>
      </c>
      <c r="F14" s="63">
        <v>60</v>
      </c>
      <c r="G14" s="32"/>
      <c r="H14" s="40">
        <v>65</v>
      </c>
      <c r="I14" s="40">
        <v>18</v>
      </c>
      <c r="J14" s="66"/>
      <c r="K14" s="66"/>
      <c r="L14" s="66"/>
      <c r="M14" s="64"/>
      <c r="N14" s="35">
        <f>H14*Parametri!$B$3</f>
        <v>10630.75</v>
      </c>
      <c r="O14" s="35">
        <f>I14*Parametri!$B$4</f>
        <v>2088.7200000000003</v>
      </c>
      <c r="P14" s="35">
        <f>F14*Parametri!$B$7</f>
        <v>3307.8</v>
      </c>
      <c r="Q14" s="35">
        <f>F14*Parametri!$B$8</f>
        <v>8523</v>
      </c>
      <c r="R14" s="35">
        <f>I14*Parametri!$B$9</f>
        <v>1680.3</v>
      </c>
      <c r="S14" s="35">
        <f>F14*Parametri!$B$12</f>
        <v>19520.399999999998</v>
      </c>
      <c r="T14" s="35">
        <f>G14*Parametri!$B$13</f>
        <v>0</v>
      </c>
      <c r="U14" s="36">
        <f>IF(J14="si",Parametri!$B$14,0)</f>
        <v>0</v>
      </c>
      <c r="V14" s="36">
        <f>IF(K14="si",Parametri!$B$15,0)</f>
        <v>0</v>
      </c>
      <c r="W14" s="36">
        <f>IF(L14="si",Parametri!$B$16,0)</f>
        <v>0</v>
      </c>
      <c r="X14" s="37">
        <f>IF(M14="si",Parametri!$B$17,0)</f>
        <v>0</v>
      </c>
      <c r="Y14" s="36">
        <f t="shared" si="0"/>
        <v>45750.97</v>
      </c>
      <c r="Z14" s="36">
        <f t="shared" si="1"/>
        <v>4278.14</v>
      </c>
    </row>
    <row r="15" spans="1:26" ht="12.75">
      <c r="A15" s="42">
        <v>14</v>
      </c>
      <c r="B15" s="43" t="s">
        <v>92</v>
      </c>
      <c r="C15" s="42" t="s">
        <v>64</v>
      </c>
      <c r="D15" s="44" t="s">
        <v>93</v>
      </c>
      <c r="E15" s="42" t="s">
        <v>66</v>
      </c>
      <c r="F15" s="63">
        <v>72</v>
      </c>
      <c r="G15" s="32"/>
      <c r="H15" s="40">
        <v>76</v>
      </c>
      <c r="I15" s="40">
        <v>15</v>
      </c>
      <c r="J15" s="66"/>
      <c r="K15" s="66"/>
      <c r="L15" s="66"/>
      <c r="M15" s="64"/>
      <c r="N15" s="35">
        <f>H15*Parametri!$B$3</f>
        <v>12429.800000000001</v>
      </c>
      <c r="O15" s="35">
        <f>I15*Parametri!$B$4</f>
        <v>1740.6000000000001</v>
      </c>
      <c r="P15" s="35">
        <f>F15*Parametri!$B$7</f>
        <v>3969.36</v>
      </c>
      <c r="Q15" s="35">
        <f>F15*Parametri!$B$8</f>
        <v>10227.6</v>
      </c>
      <c r="R15" s="35">
        <f>I15*Parametri!$B$9</f>
        <v>1400.25</v>
      </c>
      <c r="S15" s="35">
        <f>F15*Parametri!$B$12</f>
        <v>23424.48</v>
      </c>
      <c r="T15" s="35">
        <f>G15*Parametri!$B$13</f>
        <v>0</v>
      </c>
      <c r="U15" s="36">
        <f>IF(J15="si",Parametri!$B$14,0)</f>
        <v>0</v>
      </c>
      <c r="V15" s="36">
        <f>IF(K15="si",Parametri!$B$15,0)</f>
        <v>0</v>
      </c>
      <c r="W15" s="36">
        <f>IF(L15="si",Parametri!$B$16,0)</f>
        <v>0</v>
      </c>
      <c r="X15" s="37">
        <f>IF(M15="si",Parametri!$B$17,0)</f>
        <v>0</v>
      </c>
      <c r="Y15" s="36">
        <f t="shared" si="0"/>
        <v>53192.09</v>
      </c>
      <c r="Z15" s="36">
        <f t="shared" si="1"/>
        <v>4973.96</v>
      </c>
    </row>
    <row r="16" spans="1:26" ht="12.75">
      <c r="A16" s="42">
        <v>15</v>
      </c>
      <c r="B16" s="43" t="s">
        <v>94</v>
      </c>
      <c r="C16" s="42" t="s">
        <v>64</v>
      </c>
      <c r="D16" s="44" t="s">
        <v>95</v>
      </c>
      <c r="E16" s="42" t="s">
        <v>66</v>
      </c>
      <c r="F16" s="63">
        <v>58</v>
      </c>
      <c r="G16" s="32"/>
      <c r="H16" s="40">
        <v>63</v>
      </c>
      <c r="I16" s="40">
        <v>15</v>
      </c>
      <c r="J16" s="66"/>
      <c r="K16" s="66"/>
      <c r="L16" s="66"/>
      <c r="M16" s="64"/>
      <c r="N16" s="35">
        <f>H16*Parametri!$B$3</f>
        <v>10303.650000000001</v>
      </c>
      <c r="O16" s="35">
        <f>I16*Parametri!$B$4</f>
        <v>1740.6000000000001</v>
      </c>
      <c r="P16" s="35">
        <f>F16*Parametri!$B$7</f>
        <v>3197.54</v>
      </c>
      <c r="Q16" s="35">
        <f>F16*Parametri!$B$8</f>
        <v>8238.900000000001</v>
      </c>
      <c r="R16" s="35">
        <f>I16*Parametri!$B$9</f>
        <v>1400.25</v>
      </c>
      <c r="S16" s="35">
        <f>F16*Parametri!$B$12</f>
        <v>18869.719999999998</v>
      </c>
      <c r="T16" s="35">
        <f>G16*Parametri!$B$13</f>
        <v>0</v>
      </c>
      <c r="U16" s="36">
        <f>IF(J16="si",Parametri!$B$14,0)</f>
        <v>0</v>
      </c>
      <c r="V16" s="36">
        <f>IF(K16="si",Parametri!$B$15,0)</f>
        <v>0</v>
      </c>
      <c r="W16" s="36">
        <f>IF(L16="si",Parametri!$B$16,0)</f>
        <v>0</v>
      </c>
      <c r="X16" s="37">
        <f>IF(M16="si",Parametri!$B$17,0)</f>
        <v>0</v>
      </c>
      <c r="Y16" s="36">
        <f t="shared" si="0"/>
        <v>43750.66</v>
      </c>
      <c r="Z16" s="36">
        <f t="shared" si="1"/>
        <v>4091.1</v>
      </c>
    </row>
    <row r="17" spans="1:26" ht="12.75">
      <c r="A17" s="42">
        <v>16</v>
      </c>
      <c r="B17" s="43" t="s">
        <v>96</v>
      </c>
      <c r="C17" s="42" t="s">
        <v>64</v>
      </c>
      <c r="D17" s="44" t="s">
        <v>97</v>
      </c>
      <c r="E17" s="42" t="s">
        <v>66</v>
      </c>
      <c r="F17" s="63">
        <v>78</v>
      </c>
      <c r="G17" s="32"/>
      <c r="H17" s="40">
        <v>82</v>
      </c>
      <c r="I17" s="40">
        <v>19</v>
      </c>
      <c r="J17" s="66"/>
      <c r="K17" s="66"/>
      <c r="L17" s="66"/>
      <c r="M17" s="64"/>
      <c r="N17" s="35">
        <f>H17*Parametri!$B$3</f>
        <v>13411.1</v>
      </c>
      <c r="O17" s="35">
        <f>I17*Parametri!$B$4</f>
        <v>2204.76</v>
      </c>
      <c r="P17" s="35">
        <f>F17*Parametri!$B$7</f>
        <v>4300.14</v>
      </c>
      <c r="Q17" s="35">
        <f>F17*Parametri!$B$8</f>
        <v>11079.900000000001</v>
      </c>
      <c r="R17" s="35">
        <f>I17*Parametri!$B$9</f>
        <v>1773.6499999999999</v>
      </c>
      <c r="S17" s="35">
        <f>F17*Parametri!$B$12</f>
        <v>25376.519999999997</v>
      </c>
      <c r="T17" s="35">
        <f>G17*Parametri!$B$13</f>
        <v>0</v>
      </c>
      <c r="U17" s="36">
        <f>IF(J17="si",Parametri!$B$14,0)</f>
        <v>0</v>
      </c>
      <c r="V17" s="36">
        <f>IF(K17="si",Parametri!$B$15,0)</f>
        <v>0</v>
      </c>
      <c r="W17" s="36">
        <f>IF(L17="si",Parametri!$B$16,0)</f>
        <v>0</v>
      </c>
      <c r="X17" s="37">
        <f>IF(M17="si",Parametri!$B$17,0)</f>
        <v>0</v>
      </c>
      <c r="Y17" s="36">
        <f t="shared" si="0"/>
        <v>58146.07</v>
      </c>
      <c r="Z17" s="36">
        <f t="shared" si="1"/>
        <v>5437.2</v>
      </c>
    </row>
    <row r="18" spans="1:26" ht="12.75">
      <c r="A18" s="42">
        <v>17</v>
      </c>
      <c r="B18" s="43" t="s">
        <v>98</v>
      </c>
      <c r="C18" s="42" t="s">
        <v>64</v>
      </c>
      <c r="D18" s="44" t="s">
        <v>99</v>
      </c>
      <c r="E18" s="42" t="s">
        <v>66</v>
      </c>
      <c r="F18" s="63">
        <v>66</v>
      </c>
      <c r="G18" s="32"/>
      <c r="H18" s="40">
        <v>69</v>
      </c>
      <c r="I18" s="40">
        <v>17</v>
      </c>
      <c r="J18" s="66"/>
      <c r="K18" s="66"/>
      <c r="L18" s="66"/>
      <c r="M18" s="64"/>
      <c r="N18" s="35">
        <f>H18*Parametri!$B$3</f>
        <v>11284.95</v>
      </c>
      <c r="O18" s="35">
        <f>I18*Parametri!$B$4</f>
        <v>1972.68</v>
      </c>
      <c r="P18" s="35">
        <f>F18*Parametri!$B$7</f>
        <v>3638.5800000000004</v>
      </c>
      <c r="Q18" s="35">
        <f>F18*Parametri!$B$8</f>
        <v>9375.300000000001</v>
      </c>
      <c r="R18" s="35">
        <f>I18*Parametri!$B$9</f>
        <v>1586.9499999999998</v>
      </c>
      <c r="S18" s="35">
        <f>F18*Parametri!$B$12</f>
        <v>21472.44</v>
      </c>
      <c r="T18" s="35">
        <f>G18*Parametri!$B$13</f>
        <v>0</v>
      </c>
      <c r="U18" s="36">
        <f>IF(J18="si",Parametri!$B$14,0)</f>
        <v>0</v>
      </c>
      <c r="V18" s="36">
        <f>IF(K18="si",Parametri!$B$15,0)</f>
        <v>0</v>
      </c>
      <c r="W18" s="36">
        <f>IF(L18="si",Parametri!$B$16,0)</f>
        <v>0</v>
      </c>
      <c r="X18" s="37">
        <f>IF(M18="si",Parametri!$B$17,0)</f>
        <v>0</v>
      </c>
      <c r="Y18" s="36">
        <f t="shared" si="0"/>
        <v>49330.9</v>
      </c>
      <c r="Z18" s="36">
        <f t="shared" si="1"/>
        <v>4612.9</v>
      </c>
    </row>
    <row r="19" spans="1:26" ht="12.75">
      <c r="A19" s="42">
        <v>18</v>
      </c>
      <c r="B19" s="43" t="s">
        <v>100</v>
      </c>
      <c r="C19" s="42" t="s">
        <v>64</v>
      </c>
      <c r="D19" s="44" t="s">
        <v>101</v>
      </c>
      <c r="E19" s="42" t="s">
        <v>66</v>
      </c>
      <c r="F19" s="63">
        <v>101</v>
      </c>
      <c r="G19" s="32"/>
      <c r="H19" s="40">
        <v>108</v>
      </c>
      <c r="I19" s="40">
        <v>21</v>
      </c>
      <c r="J19" s="66"/>
      <c r="K19" s="108" t="s">
        <v>83</v>
      </c>
      <c r="L19" s="66"/>
      <c r="M19" s="64"/>
      <c r="N19" s="35">
        <f>H19*Parametri!$B$3</f>
        <v>17663.4</v>
      </c>
      <c r="O19" s="35">
        <f>I19*Parametri!$B$4</f>
        <v>2436.84</v>
      </c>
      <c r="P19" s="35">
        <f>F19*Parametri!$B$7</f>
        <v>5568.13</v>
      </c>
      <c r="Q19" s="35">
        <f>F19*Parametri!$B$8</f>
        <v>14347.050000000001</v>
      </c>
      <c r="R19" s="35">
        <f>I19*Parametri!$B$9</f>
        <v>1960.35</v>
      </c>
      <c r="S19" s="35">
        <f>F19*Parametri!$B$12</f>
        <v>32859.34</v>
      </c>
      <c r="T19" s="35">
        <f>G19*Parametri!$B$13</f>
        <v>0</v>
      </c>
      <c r="U19" s="36">
        <f>IF(J19="si",Parametri!$B$14,0)</f>
        <v>0</v>
      </c>
      <c r="V19" s="36">
        <f>IF(K19="si",Parametri!$B$15,0)</f>
        <v>1408.38</v>
      </c>
      <c r="W19" s="36">
        <f>IF(L19="si",Parametri!$B$16,0)</f>
        <v>0</v>
      </c>
      <c r="X19" s="37">
        <f>IF(M19="si",Parametri!$B$17,0)</f>
        <v>0</v>
      </c>
      <c r="Y19" s="36">
        <f aca="true" t="shared" si="2" ref="Y19:Y34">SUM(N19:X19)</f>
        <v>76243.49</v>
      </c>
      <c r="Z19" s="36">
        <f aca="true" t="shared" si="3" ref="Z19:Z34">ROUND((Y19/90.9*100)*8.5%,2)</f>
        <v>7129.48</v>
      </c>
    </row>
    <row r="20" spans="1:26" ht="12.75">
      <c r="A20" s="42">
        <v>19</v>
      </c>
      <c r="B20" s="43" t="s">
        <v>102</v>
      </c>
      <c r="C20" s="42" t="s">
        <v>64</v>
      </c>
      <c r="D20" s="44" t="s">
        <v>103</v>
      </c>
      <c r="E20" s="42" t="s">
        <v>66</v>
      </c>
      <c r="F20" s="63">
        <v>70</v>
      </c>
      <c r="G20" s="32"/>
      <c r="H20" s="40">
        <v>75</v>
      </c>
      <c r="I20" s="40">
        <v>15</v>
      </c>
      <c r="J20" s="66"/>
      <c r="K20" s="66"/>
      <c r="L20" s="66"/>
      <c r="M20" s="64"/>
      <c r="N20" s="35">
        <f>H20*Parametri!$B$3</f>
        <v>12266.25</v>
      </c>
      <c r="O20" s="35">
        <f>I20*Parametri!$B$4</f>
        <v>1740.6000000000001</v>
      </c>
      <c r="P20" s="35">
        <f>F20*Parametri!$B$7</f>
        <v>3859.1000000000004</v>
      </c>
      <c r="Q20" s="35">
        <f>F20*Parametri!$B$8</f>
        <v>9943.5</v>
      </c>
      <c r="R20" s="35">
        <f>I20*Parametri!$B$9</f>
        <v>1400.25</v>
      </c>
      <c r="S20" s="35">
        <f>F20*Parametri!$B$12</f>
        <v>22773.8</v>
      </c>
      <c r="T20" s="35">
        <f>G20*Parametri!$B$13</f>
        <v>0</v>
      </c>
      <c r="U20" s="36">
        <f>IF(J20="si",Parametri!$B$14,0)</f>
        <v>0</v>
      </c>
      <c r="V20" s="36">
        <f>IF(K20="si",Parametri!$B$15,0)</f>
        <v>0</v>
      </c>
      <c r="W20" s="36">
        <f>IF(L20="si",Parametri!$B$16,0)</f>
        <v>0</v>
      </c>
      <c r="X20" s="37">
        <f>IF(M20="si",Parametri!$B$17,0)</f>
        <v>0</v>
      </c>
      <c r="Y20" s="36">
        <f t="shared" si="2"/>
        <v>51983.5</v>
      </c>
      <c r="Z20" s="36">
        <f t="shared" si="3"/>
        <v>4860.94</v>
      </c>
    </row>
    <row r="21" spans="1:26" ht="12.75">
      <c r="A21" s="42">
        <v>20</v>
      </c>
      <c r="B21" s="43" t="s">
        <v>104</v>
      </c>
      <c r="C21" s="42" t="s">
        <v>64</v>
      </c>
      <c r="D21" s="44" t="s">
        <v>105</v>
      </c>
      <c r="E21" s="42" t="s">
        <v>66</v>
      </c>
      <c r="F21" s="63">
        <v>88</v>
      </c>
      <c r="G21" s="32"/>
      <c r="H21" s="40">
        <v>90</v>
      </c>
      <c r="I21" s="40">
        <v>23</v>
      </c>
      <c r="J21" s="66"/>
      <c r="K21" s="66"/>
      <c r="L21" s="66"/>
      <c r="M21" s="64"/>
      <c r="N21" s="35">
        <f>H21*Parametri!$B$3</f>
        <v>14719.500000000002</v>
      </c>
      <c r="O21" s="35">
        <f>I21*Parametri!$B$4</f>
        <v>2668.92</v>
      </c>
      <c r="P21" s="35">
        <f>F21*Parametri!$B$7</f>
        <v>4851.4400000000005</v>
      </c>
      <c r="Q21" s="35">
        <f>F21*Parametri!$B$8</f>
        <v>12500.400000000001</v>
      </c>
      <c r="R21" s="35">
        <f>I21*Parametri!$B$9</f>
        <v>2147.0499999999997</v>
      </c>
      <c r="S21" s="35">
        <f>F21*Parametri!$B$12</f>
        <v>28629.92</v>
      </c>
      <c r="T21" s="35">
        <f>G21*Parametri!$B$13</f>
        <v>0</v>
      </c>
      <c r="U21" s="36">
        <f>IF(J21="si",Parametri!$B$14,0)</f>
        <v>0</v>
      </c>
      <c r="V21" s="36">
        <f>IF(K21="si",Parametri!$B$15,0)</f>
        <v>0</v>
      </c>
      <c r="W21" s="36">
        <f>IF(L21="si",Parametri!$B$16,0)</f>
        <v>0</v>
      </c>
      <c r="X21" s="37">
        <f>IF(M21="si",Parametri!$B$17,0)</f>
        <v>0</v>
      </c>
      <c r="Y21" s="36">
        <f t="shared" si="2"/>
        <v>65517.23</v>
      </c>
      <c r="Z21" s="36">
        <f t="shared" si="3"/>
        <v>6126.47</v>
      </c>
    </row>
    <row r="22" spans="1:26" ht="12.75">
      <c r="A22" s="42">
        <v>21</v>
      </c>
      <c r="B22" s="43" t="s">
        <v>106</v>
      </c>
      <c r="C22" s="42" t="s">
        <v>64</v>
      </c>
      <c r="D22" s="44" t="s">
        <v>107</v>
      </c>
      <c r="E22" s="42" t="s">
        <v>66</v>
      </c>
      <c r="F22" s="63">
        <v>81</v>
      </c>
      <c r="G22" s="32"/>
      <c r="H22" s="40">
        <v>89</v>
      </c>
      <c r="I22" s="40">
        <v>17</v>
      </c>
      <c r="J22" s="66"/>
      <c r="K22" s="66"/>
      <c r="L22" s="66"/>
      <c r="M22" s="64"/>
      <c r="N22" s="35">
        <f>H22*Parametri!$B$3</f>
        <v>14555.95</v>
      </c>
      <c r="O22" s="35">
        <f>I22*Parametri!$B$4</f>
        <v>1972.68</v>
      </c>
      <c r="P22" s="35">
        <f>F22*Parametri!$B$7</f>
        <v>4465.530000000001</v>
      </c>
      <c r="Q22" s="35">
        <f>F22*Parametri!$B$8</f>
        <v>11506.050000000001</v>
      </c>
      <c r="R22" s="35">
        <f>I22*Parametri!$B$9</f>
        <v>1586.9499999999998</v>
      </c>
      <c r="S22" s="35">
        <f>F22*Parametri!$B$12</f>
        <v>26352.539999999997</v>
      </c>
      <c r="T22" s="35">
        <f>G22*Parametri!$B$13</f>
        <v>0</v>
      </c>
      <c r="U22" s="36">
        <f>IF(J22="si",Parametri!$B$14,0)</f>
        <v>0</v>
      </c>
      <c r="V22" s="36">
        <f>IF(K22="si",Parametri!$B$15,0)</f>
        <v>0</v>
      </c>
      <c r="W22" s="36">
        <f>IF(L22="si",Parametri!$B$16,0)</f>
        <v>0</v>
      </c>
      <c r="X22" s="37">
        <f>IF(M22="si",Parametri!$B$17,0)</f>
        <v>0</v>
      </c>
      <c r="Y22" s="36">
        <f t="shared" si="2"/>
        <v>60439.7</v>
      </c>
      <c r="Z22" s="36">
        <f t="shared" si="3"/>
        <v>5651.68</v>
      </c>
    </row>
    <row r="23" spans="1:26" ht="12.75">
      <c r="A23" s="42">
        <v>22</v>
      </c>
      <c r="B23" s="43" t="s">
        <v>108</v>
      </c>
      <c r="C23" s="42" t="s">
        <v>64</v>
      </c>
      <c r="D23" s="44" t="s">
        <v>109</v>
      </c>
      <c r="E23" s="42" t="s">
        <v>66</v>
      </c>
      <c r="F23" s="63">
        <v>70</v>
      </c>
      <c r="G23" s="32"/>
      <c r="H23" s="40">
        <v>84</v>
      </c>
      <c r="I23" s="40">
        <v>18</v>
      </c>
      <c r="J23" s="66"/>
      <c r="K23" s="66"/>
      <c r="L23" s="66"/>
      <c r="M23" s="64"/>
      <c r="N23" s="35">
        <f>H23*Parametri!$B$3</f>
        <v>13738.2</v>
      </c>
      <c r="O23" s="35">
        <f>I23*Parametri!$B$4</f>
        <v>2088.7200000000003</v>
      </c>
      <c r="P23" s="35">
        <f>F23*Parametri!$B$7</f>
        <v>3859.1000000000004</v>
      </c>
      <c r="Q23" s="35">
        <f>F23*Parametri!$B$8</f>
        <v>9943.5</v>
      </c>
      <c r="R23" s="35">
        <f>I23*Parametri!$B$9</f>
        <v>1680.3</v>
      </c>
      <c r="S23" s="35">
        <f>F23*Parametri!$B$12</f>
        <v>22773.8</v>
      </c>
      <c r="T23" s="35">
        <f>G23*Parametri!$B$13</f>
        <v>0</v>
      </c>
      <c r="U23" s="36">
        <f>IF(J23="si",Parametri!$B$14,0)</f>
        <v>0</v>
      </c>
      <c r="V23" s="36">
        <f>IF(K23="si",Parametri!$B$15,0)</f>
        <v>0</v>
      </c>
      <c r="W23" s="36">
        <f>IF(L23="si",Parametri!$B$16,0)</f>
        <v>0</v>
      </c>
      <c r="X23" s="37">
        <f>IF(M23="si",Parametri!$B$17,0)</f>
        <v>0</v>
      </c>
      <c r="Y23" s="36">
        <f t="shared" si="2"/>
        <v>54083.62</v>
      </c>
      <c r="Z23" s="36">
        <f t="shared" si="3"/>
        <v>5057.32</v>
      </c>
    </row>
    <row r="24" spans="1:26" ht="12.75">
      <c r="A24" s="42">
        <v>23</v>
      </c>
      <c r="B24" s="43" t="s">
        <v>110</v>
      </c>
      <c r="C24" s="42" t="s">
        <v>64</v>
      </c>
      <c r="D24" s="44" t="s">
        <v>111</v>
      </c>
      <c r="E24" s="42" t="s">
        <v>66</v>
      </c>
      <c r="F24" s="63">
        <v>75</v>
      </c>
      <c r="G24" s="32"/>
      <c r="H24" s="40">
        <v>78</v>
      </c>
      <c r="I24" s="40">
        <v>18</v>
      </c>
      <c r="J24" s="66"/>
      <c r="K24" s="108" t="s">
        <v>83</v>
      </c>
      <c r="L24" s="66"/>
      <c r="M24" s="64"/>
      <c r="N24" s="35">
        <f>H24*Parametri!$B$3</f>
        <v>12756.900000000001</v>
      </c>
      <c r="O24" s="35">
        <f>I24*Parametri!$B$4</f>
        <v>2088.7200000000003</v>
      </c>
      <c r="P24" s="35">
        <f>F24*Parametri!$B$7</f>
        <v>4134.75</v>
      </c>
      <c r="Q24" s="35">
        <f>F24*Parametri!$B$8</f>
        <v>10653.75</v>
      </c>
      <c r="R24" s="35">
        <f>I24*Parametri!$B$9</f>
        <v>1680.3</v>
      </c>
      <c r="S24" s="35">
        <f>F24*Parametri!$B$12</f>
        <v>24400.499999999996</v>
      </c>
      <c r="T24" s="35">
        <f>G24*Parametri!$B$13</f>
        <v>0</v>
      </c>
      <c r="U24" s="36">
        <f>IF(J24="si",Parametri!$B$14,0)</f>
        <v>0</v>
      </c>
      <c r="V24" s="36">
        <f>IF(K24="si",Parametri!$B$15,0)</f>
        <v>1408.38</v>
      </c>
      <c r="W24" s="36">
        <f>IF(L24="si",Parametri!$B$16,0)</f>
        <v>0</v>
      </c>
      <c r="X24" s="37">
        <f>IF(M24="si",Parametri!$B$17,0)</f>
        <v>0</v>
      </c>
      <c r="Y24" s="36">
        <f t="shared" si="2"/>
        <v>57123.299999999996</v>
      </c>
      <c r="Z24" s="36">
        <f t="shared" si="3"/>
        <v>5341.56</v>
      </c>
    </row>
    <row r="25" spans="1:26" ht="12.75">
      <c r="A25" s="42">
        <v>24</v>
      </c>
      <c r="B25" s="43" t="s">
        <v>112</v>
      </c>
      <c r="C25" s="42" t="s">
        <v>64</v>
      </c>
      <c r="D25" s="44" t="s">
        <v>113</v>
      </c>
      <c r="E25" s="42" t="s">
        <v>66</v>
      </c>
      <c r="F25" s="63">
        <v>117</v>
      </c>
      <c r="G25" s="32"/>
      <c r="H25" s="40">
        <v>123</v>
      </c>
      <c r="I25" s="40">
        <v>24</v>
      </c>
      <c r="J25" s="66"/>
      <c r="K25" s="108" t="s">
        <v>83</v>
      </c>
      <c r="L25" s="66"/>
      <c r="M25" s="64"/>
      <c r="N25" s="35">
        <f>H25*Parametri!$B$3</f>
        <v>20116.65</v>
      </c>
      <c r="O25" s="35">
        <f>I25*Parametri!$B$4</f>
        <v>2784.96</v>
      </c>
      <c r="P25" s="35">
        <f>F25*Parametri!$B$7</f>
        <v>6450.21</v>
      </c>
      <c r="Q25" s="35">
        <f>F25*Parametri!$B$8</f>
        <v>16619.850000000002</v>
      </c>
      <c r="R25" s="35">
        <f>I25*Parametri!$B$9</f>
        <v>2240.3999999999996</v>
      </c>
      <c r="S25" s="35">
        <f>F25*Parametri!$B$12</f>
        <v>38064.78</v>
      </c>
      <c r="T25" s="35">
        <f>G25*Parametri!$B$13</f>
        <v>0</v>
      </c>
      <c r="U25" s="36">
        <f>IF(J25="si",Parametri!$B$14,0)</f>
        <v>0</v>
      </c>
      <c r="V25" s="36">
        <f>IF(K25="si",Parametri!$B$15,0)</f>
        <v>1408.38</v>
      </c>
      <c r="W25" s="36">
        <f>IF(L25="si",Parametri!$B$16,0)</f>
        <v>0</v>
      </c>
      <c r="X25" s="37">
        <f>IF(M25="si",Parametri!$B$17,0)</f>
        <v>0</v>
      </c>
      <c r="Y25" s="36">
        <f t="shared" si="2"/>
        <v>87685.23000000001</v>
      </c>
      <c r="Z25" s="36">
        <f t="shared" si="3"/>
        <v>8199.39</v>
      </c>
    </row>
    <row r="26" spans="1:26" ht="12.75">
      <c r="A26" s="42">
        <v>25</v>
      </c>
      <c r="B26" s="43" t="s">
        <v>114</v>
      </c>
      <c r="C26" s="42" t="s">
        <v>64</v>
      </c>
      <c r="D26" s="44" t="s">
        <v>115</v>
      </c>
      <c r="E26" s="42" t="s">
        <v>66</v>
      </c>
      <c r="F26" s="63">
        <v>128</v>
      </c>
      <c r="G26" s="32"/>
      <c r="H26" s="40">
        <v>141</v>
      </c>
      <c r="I26" s="40">
        <v>25</v>
      </c>
      <c r="J26" s="66"/>
      <c r="K26" s="66"/>
      <c r="L26" s="66"/>
      <c r="M26" s="64"/>
      <c r="N26" s="35">
        <f>H26*Parametri!$B$3</f>
        <v>23060.550000000003</v>
      </c>
      <c r="O26" s="35">
        <f>I26*Parametri!$B$4</f>
        <v>2901</v>
      </c>
      <c r="P26" s="35">
        <f>F26*Parametri!$B$7</f>
        <v>7056.64</v>
      </c>
      <c r="Q26" s="35">
        <f>F26*Parametri!$B$8</f>
        <v>18182.4</v>
      </c>
      <c r="R26" s="35">
        <f>I26*Parametri!$B$9</f>
        <v>2333.75</v>
      </c>
      <c r="S26" s="35">
        <f>F26*Parametri!$B$12</f>
        <v>41643.52</v>
      </c>
      <c r="T26" s="35">
        <f>G26*Parametri!$B$13</f>
        <v>0</v>
      </c>
      <c r="U26" s="36">
        <f>IF(J26="si",Parametri!$B$14,0)</f>
        <v>0</v>
      </c>
      <c r="V26" s="36">
        <f>IF(K26="si",Parametri!$B$15,0)</f>
        <v>0</v>
      </c>
      <c r="W26" s="36">
        <f>IF(L26="si",Parametri!$B$16,0)</f>
        <v>0</v>
      </c>
      <c r="X26" s="37">
        <f>IF(M26="si",Parametri!$B$17,0)</f>
        <v>0</v>
      </c>
      <c r="Y26" s="36">
        <f t="shared" si="2"/>
        <v>95177.86</v>
      </c>
      <c r="Z26" s="36">
        <f t="shared" si="3"/>
        <v>8900.02</v>
      </c>
    </row>
    <row r="27" spans="1:26" ht="12.75">
      <c r="A27" s="42">
        <v>26</v>
      </c>
      <c r="B27" s="43" t="s">
        <v>116</v>
      </c>
      <c r="C27" s="42" t="s">
        <v>64</v>
      </c>
      <c r="D27" s="44" t="s">
        <v>117</v>
      </c>
      <c r="E27" s="42" t="s">
        <v>66</v>
      </c>
      <c r="F27" s="63">
        <v>73</v>
      </c>
      <c r="G27" s="32"/>
      <c r="H27" s="40">
        <v>77</v>
      </c>
      <c r="I27" s="40">
        <v>16</v>
      </c>
      <c r="J27" s="66"/>
      <c r="K27" s="66"/>
      <c r="L27" s="66"/>
      <c r="M27" s="64"/>
      <c r="N27" s="35">
        <f>H27*Parametri!$B$3</f>
        <v>12593.35</v>
      </c>
      <c r="O27" s="35">
        <f>I27*Parametri!$B$4</f>
        <v>1856.64</v>
      </c>
      <c r="P27" s="35">
        <f>F27*Parametri!$B$7</f>
        <v>4024.4900000000002</v>
      </c>
      <c r="Q27" s="35">
        <f>F27*Parametri!$B$8</f>
        <v>10369.650000000001</v>
      </c>
      <c r="R27" s="35">
        <f>I27*Parametri!$B$9</f>
        <v>1493.6</v>
      </c>
      <c r="S27" s="35">
        <f>F27*Parametri!$B$12</f>
        <v>23749.82</v>
      </c>
      <c r="T27" s="35">
        <f>G27*Parametri!$B$13</f>
        <v>0</v>
      </c>
      <c r="U27" s="36">
        <f>IF(J27="si",Parametri!$B$14,0)</f>
        <v>0</v>
      </c>
      <c r="V27" s="36">
        <f>IF(K27="si",Parametri!$B$15,0)</f>
        <v>0</v>
      </c>
      <c r="W27" s="36">
        <f>IF(L27="si",Parametri!$B$16,0)</f>
        <v>0</v>
      </c>
      <c r="X27" s="37">
        <f>IF(M27="si",Parametri!$B$17,0)</f>
        <v>0</v>
      </c>
      <c r="Y27" s="36">
        <f t="shared" si="2"/>
        <v>54087.55</v>
      </c>
      <c r="Z27" s="36">
        <f t="shared" si="3"/>
        <v>5057.69</v>
      </c>
    </row>
    <row r="28" spans="1:26" ht="12.75">
      <c r="A28" s="42">
        <v>27</v>
      </c>
      <c r="B28" s="43" t="s">
        <v>118</v>
      </c>
      <c r="C28" s="42" t="s">
        <v>64</v>
      </c>
      <c r="D28" s="44" t="s">
        <v>119</v>
      </c>
      <c r="E28" s="42" t="s">
        <v>66</v>
      </c>
      <c r="F28" s="63">
        <v>73</v>
      </c>
      <c r="G28" s="32"/>
      <c r="H28" s="40">
        <v>80</v>
      </c>
      <c r="I28" s="40">
        <v>16</v>
      </c>
      <c r="J28" s="66"/>
      <c r="K28" s="66"/>
      <c r="L28" s="66"/>
      <c r="M28" s="64"/>
      <c r="N28" s="35">
        <f>H28*Parametri!$B$3</f>
        <v>13084</v>
      </c>
      <c r="O28" s="35">
        <f>I28*Parametri!$B$4</f>
        <v>1856.64</v>
      </c>
      <c r="P28" s="35">
        <f>F28*Parametri!$B$7</f>
        <v>4024.4900000000002</v>
      </c>
      <c r="Q28" s="35">
        <f>F28*Parametri!$B$8</f>
        <v>10369.650000000001</v>
      </c>
      <c r="R28" s="35">
        <f>I28*Parametri!$B$9</f>
        <v>1493.6</v>
      </c>
      <c r="S28" s="35">
        <f>F28*Parametri!$B$12</f>
        <v>23749.82</v>
      </c>
      <c r="T28" s="35">
        <f>G28*Parametri!$B$13</f>
        <v>0</v>
      </c>
      <c r="U28" s="36">
        <f>IF(J28="si",Parametri!$B$14,0)</f>
        <v>0</v>
      </c>
      <c r="V28" s="36">
        <f>IF(K28="si",Parametri!$B$15,0)</f>
        <v>0</v>
      </c>
      <c r="W28" s="36">
        <f>IF(L28="si",Parametri!$B$16,0)</f>
        <v>0</v>
      </c>
      <c r="X28" s="37">
        <f>IF(M28="si",Parametri!$B$17,0)</f>
        <v>0</v>
      </c>
      <c r="Y28" s="36">
        <f t="shared" si="2"/>
        <v>54578.2</v>
      </c>
      <c r="Z28" s="36">
        <f t="shared" si="3"/>
        <v>5103.57</v>
      </c>
    </row>
    <row r="29" spans="1:26" ht="12.75">
      <c r="A29" s="42">
        <v>28</v>
      </c>
      <c r="B29" s="43" t="s">
        <v>120</v>
      </c>
      <c r="C29" s="42" t="s">
        <v>64</v>
      </c>
      <c r="D29" s="44" t="s">
        <v>121</v>
      </c>
      <c r="E29" s="42" t="s">
        <v>66</v>
      </c>
      <c r="F29" s="63">
        <v>67</v>
      </c>
      <c r="G29" s="32"/>
      <c r="H29" s="40">
        <v>75</v>
      </c>
      <c r="I29" s="40">
        <v>12</v>
      </c>
      <c r="J29" s="66"/>
      <c r="K29" s="66"/>
      <c r="L29" s="66"/>
      <c r="M29" s="64"/>
      <c r="N29" s="35">
        <f>H29*Parametri!$B$3</f>
        <v>12266.25</v>
      </c>
      <c r="O29" s="35">
        <f>I29*Parametri!$B$4</f>
        <v>1392.48</v>
      </c>
      <c r="P29" s="35">
        <f>F29*Parametri!$B$7</f>
        <v>3693.71</v>
      </c>
      <c r="Q29" s="35">
        <f>F29*Parametri!$B$8</f>
        <v>9517.35</v>
      </c>
      <c r="R29" s="35">
        <f>I29*Parametri!$B$9</f>
        <v>1120.1999999999998</v>
      </c>
      <c r="S29" s="35">
        <f>F29*Parametri!$B$12</f>
        <v>21797.78</v>
      </c>
      <c r="T29" s="35">
        <f>G29*Parametri!$B$13</f>
        <v>0</v>
      </c>
      <c r="U29" s="36">
        <f>IF(J29="si",Parametri!$B$14,0)</f>
        <v>0</v>
      </c>
      <c r="V29" s="36">
        <f>IF(K29="si",Parametri!$B$15,0)</f>
        <v>0</v>
      </c>
      <c r="W29" s="36">
        <f>IF(L29="si",Parametri!$B$16,0)</f>
        <v>0</v>
      </c>
      <c r="X29" s="37">
        <f>IF(M29="si",Parametri!$B$17,0)</f>
        <v>0</v>
      </c>
      <c r="Y29" s="36">
        <f t="shared" si="2"/>
        <v>49787.770000000004</v>
      </c>
      <c r="Z29" s="36">
        <f t="shared" si="3"/>
        <v>4655.62</v>
      </c>
    </row>
    <row r="30" spans="1:26" ht="12.75">
      <c r="A30" s="42">
        <v>29</v>
      </c>
      <c r="B30" s="43" t="s">
        <v>122</v>
      </c>
      <c r="C30" s="42" t="s">
        <v>64</v>
      </c>
      <c r="D30" s="44" t="s">
        <v>123</v>
      </c>
      <c r="E30" s="42" t="s">
        <v>66</v>
      </c>
      <c r="F30" s="63">
        <v>59</v>
      </c>
      <c r="G30" s="32"/>
      <c r="H30" s="40">
        <v>63</v>
      </c>
      <c r="I30" s="40">
        <v>15</v>
      </c>
      <c r="J30" s="66"/>
      <c r="K30" s="66"/>
      <c r="L30" s="66"/>
      <c r="M30" s="64"/>
      <c r="N30" s="35">
        <f>H30*Parametri!$B$3</f>
        <v>10303.650000000001</v>
      </c>
      <c r="O30" s="35">
        <f>I30*Parametri!$B$4</f>
        <v>1740.6000000000001</v>
      </c>
      <c r="P30" s="35">
        <f>F30*Parametri!$B$7</f>
        <v>3252.67</v>
      </c>
      <c r="Q30" s="35">
        <f>F30*Parametri!$B$8</f>
        <v>8380.95</v>
      </c>
      <c r="R30" s="35">
        <f>I30*Parametri!$B$9</f>
        <v>1400.25</v>
      </c>
      <c r="S30" s="35">
        <f>F30*Parametri!$B$12</f>
        <v>19195.059999999998</v>
      </c>
      <c r="T30" s="35">
        <f>G30*Parametri!$B$13</f>
        <v>0</v>
      </c>
      <c r="U30" s="36">
        <f>IF(J30="si",Parametri!$B$14,0)</f>
        <v>0</v>
      </c>
      <c r="V30" s="36">
        <f>IF(K30="si",Parametri!$B$15,0)</f>
        <v>0</v>
      </c>
      <c r="W30" s="36">
        <f>IF(L30="si",Parametri!$B$16,0)</f>
        <v>0</v>
      </c>
      <c r="X30" s="37">
        <f>IF(M30="si",Parametri!$B$17,0)</f>
        <v>0</v>
      </c>
      <c r="Y30" s="36">
        <f t="shared" si="2"/>
        <v>44273.18</v>
      </c>
      <c r="Z30" s="36">
        <f t="shared" si="3"/>
        <v>4139.96</v>
      </c>
    </row>
    <row r="31" spans="1:26" ht="12.75">
      <c r="A31" s="42">
        <v>30</v>
      </c>
      <c r="B31" s="43" t="s">
        <v>124</v>
      </c>
      <c r="C31" s="42" t="s">
        <v>64</v>
      </c>
      <c r="D31" s="44" t="s">
        <v>125</v>
      </c>
      <c r="E31" s="42" t="s">
        <v>66</v>
      </c>
      <c r="F31" s="63">
        <v>65</v>
      </c>
      <c r="G31" s="32"/>
      <c r="H31" s="40">
        <v>70</v>
      </c>
      <c r="I31" s="40">
        <v>18</v>
      </c>
      <c r="J31" s="66"/>
      <c r="K31" s="66"/>
      <c r="L31" s="66"/>
      <c r="M31" s="64"/>
      <c r="N31" s="35">
        <f>H31*Parametri!$B$3</f>
        <v>11448.5</v>
      </c>
      <c r="O31" s="35">
        <f>I31*Parametri!$B$4</f>
        <v>2088.7200000000003</v>
      </c>
      <c r="P31" s="35">
        <f>F31*Parametri!$B$7</f>
        <v>3583.4500000000003</v>
      </c>
      <c r="Q31" s="35">
        <f>F31*Parametri!$B$8</f>
        <v>9233.25</v>
      </c>
      <c r="R31" s="35">
        <f>I31*Parametri!$B$9</f>
        <v>1680.3</v>
      </c>
      <c r="S31" s="35">
        <f>F31*Parametri!$B$12</f>
        <v>21147.1</v>
      </c>
      <c r="T31" s="35">
        <f>G31*Parametri!$B$13</f>
        <v>0</v>
      </c>
      <c r="U31" s="36">
        <f>IF(J31="si",Parametri!$B$14,0)</f>
        <v>0</v>
      </c>
      <c r="V31" s="36">
        <f>IF(K31="si",Parametri!$B$15,0)</f>
        <v>0</v>
      </c>
      <c r="W31" s="36">
        <f>IF(L31="si",Parametri!$B$16,0)</f>
        <v>0</v>
      </c>
      <c r="X31" s="37">
        <f>IF(M31="si",Parametri!$B$17,0)</f>
        <v>0</v>
      </c>
      <c r="Y31" s="36">
        <f t="shared" si="2"/>
        <v>49181.32</v>
      </c>
      <c r="Z31" s="36">
        <f t="shared" si="3"/>
        <v>4598.91</v>
      </c>
    </row>
    <row r="32" spans="1:26" ht="12.75">
      <c r="A32" s="42">
        <v>31</v>
      </c>
      <c r="B32" s="43" t="s">
        <v>126</v>
      </c>
      <c r="C32" s="42" t="s">
        <v>64</v>
      </c>
      <c r="D32" s="44" t="s">
        <v>127</v>
      </c>
      <c r="E32" s="42" t="s">
        <v>66</v>
      </c>
      <c r="F32" s="63">
        <v>66</v>
      </c>
      <c r="G32" s="32"/>
      <c r="H32" s="40">
        <v>68</v>
      </c>
      <c r="I32" s="40">
        <v>16</v>
      </c>
      <c r="J32" s="66"/>
      <c r="K32" s="66"/>
      <c r="L32" s="66"/>
      <c r="M32" s="64"/>
      <c r="N32" s="35">
        <f>H32*Parametri!$B$3</f>
        <v>11121.400000000001</v>
      </c>
      <c r="O32" s="35">
        <f>I32*Parametri!$B$4</f>
        <v>1856.64</v>
      </c>
      <c r="P32" s="35">
        <f>F32*Parametri!$B$7</f>
        <v>3638.5800000000004</v>
      </c>
      <c r="Q32" s="35">
        <f>F32*Parametri!$B$8</f>
        <v>9375.300000000001</v>
      </c>
      <c r="R32" s="35">
        <f>I32*Parametri!$B$9</f>
        <v>1493.6</v>
      </c>
      <c r="S32" s="35">
        <f>F32*Parametri!$B$12</f>
        <v>21472.44</v>
      </c>
      <c r="T32" s="35">
        <f>G32*Parametri!$B$13</f>
        <v>0</v>
      </c>
      <c r="U32" s="36">
        <f>IF(J32="si",Parametri!$B$14,0)</f>
        <v>0</v>
      </c>
      <c r="V32" s="36">
        <f>IF(K32="si",Parametri!$B$15,0)</f>
        <v>0</v>
      </c>
      <c r="W32" s="36">
        <f>IF(L32="si",Parametri!$B$16,0)</f>
        <v>0</v>
      </c>
      <c r="X32" s="37">
        <f>IF(M32="si",Parametri!$B$17,0)</f>
        <v>0</v>
      </c>
      <c r="Y32" s="36">
        <f t="shared" si="2"/>
        <v>48957.96000000001</v>
      </c>
      <c r="Z32" s="36">
        <f t="shared" si="3"/>
        <v>4578.03</v>
      </c>
    </row>
    <row r="33" spans="1:26" ht="12.75">
      <c r="A33" s="42">
        <v>32</v>
      </c>
      <c r="B33" s="43" t="s">
        <v>128</v>
      </c>
      <c r="C33" s="42" t="s">
        <v>64</v>
      </c>
      <c r="D33" s="44" t="s">
        <v>129</v>
      </c>
      <c r="E33" s="42" t="s">
        <v>66</v>
      </c>
      <c r="F33" s="63">
        <v>86</v>
      </c>
      <c r="G33" s="32"/>
      <c r="H33" s="40">
        <v>92</v>
      </c>
      <c r="I33" s="40">
        <v>18</v>
      </c>
      <c r="J33" s="66"/>
      <c r="K33" s="66"/>
      <c r="L33" s="66"/>
      <c r="M33" s="64"/>
      <c r="N33" s="35">
        <f>H33*Parametri!$B$3</f>
        <v>15046.6</v>
      </c>
      <c r="O33" s="35">
        <f>I33*Parametri!$B$4</f>
        <v>2088.7200000000003</v>
      </c>
      <c r="P33" s="35">
        <f>F33*Parametri!$B$7</f>
        <v>4741.18</v>
      </c>
      <c r="Q33" s="35">
        <f>F33*Parametri!$B$8</f>
        <v>12216.300000000001</v>
      </c>
      <c r="R33" s="35">
        <f>I33*Parametri!$B$9</f>
        <v>1680.3</v>
      </c>
      <c r="S33" s="35">
        <f>F33*Parametri!$B$12</f>
        <v>27979.239999999998</v>
      </c>
      <c r="T33" s="35">
        <f>G33*Parametri!$B$13</f>
        <v>0</v>
      </c>
      <c r="U33" s="36">
        <f>IF(J33="si",Parametri!$B$14,0)</f>
        <v>0</v>
      </c>
      <c r="V33" s="36">
        <f>IF(K33="si",Parametri!$B$15,0)</f>
        <v>0</v>
      </c>
      <c r="W33" s="36">
        <f>IF(L33="si",Parametri!$B$16,0)</f>
        <v>0</v>
      </c>
      <c r="X33" s="37">
        <f>IF(M33="si",Parametri!$B$17,0)</f>
        <v>0</v>
      </c>
      <c r="Y33" s="36">
        <f t="shared" si="2"/>
        <v>63752.340000000004</v>
      </c>
      <c r="Z33" s="36">
        <f t="shared" si="3"/>
        <v>5961.44</v>
      </c>
    </row>
    <row r="34" spans="1:26" ht="12.75">
      <c r="A34" s="42">
        <v>33</v>
      </c>
      <c r="B34" s="43" t="s">
        <v>130</v>
      </c>
      <c r="C34" s="42" t="s">
        <v>64</v>
      </c>
      <c r="D34" s="44" t="s">
        <v>131</v>
      </c>
      <c r="E34" s="42" t="s">
        <v>66</v>
      </c>
      <c r="F34" s="63">
        <v>83</v>
      </c>
      <c r="G34" s="32"/>
      <c r="H34" s="40">
        <v>87</v>
      </c>
      <c r="I34" s="40">
        <v>20</v>
      </c>
      <c r="J34" s="66"/>
      <c r="K34" s="66"/>
      <c r="L34" s="66"/>
      <c r="M34" s="64"/>
      <c r="N34" s="35">
        <f>H34*Parametri!$B$3</f>
        <v>14228.85</v>
      </c>
      <c r="O34" s="35">
        <f>I34*Parametri!$B$4</f>
        <v>2320.8</v>
      </c>
      <c r="P34" s="35">
        <f>F34*Parametri!$B$7</f>
        <v>4575.79</v>
      </c>
      <c r="Q34" s="35">
        <f>F34*Parametri!$B$8</f>
        <v>11790.150000000001</v>
      </c>
      <c r="R34" s="35">
        <f>I34*Parametri!$B$9</f>
        <v>1867</v>
      </c>
      <c r="S34" s="35">
        <f>F34*Parametri!$B$12</f>
        <v>27003.219999999998</v>
      </c>
      <c r="T34" s="35">
        <f>G34*Parametri!$B$13</f>
        <v>0</v>
      </c>
      <c r="U34" s="36">
        <f>IF(J34="si",Parametri!$B$14,0)</f>
        <v>0</v>
      </c>
      <c r="V34" s="36">
        <f>IF(K34="si",Parametri!$B$15,0)</f>
        <v>0</v>
      </c>
      <c r="W34" s="36">
        <f>IF(L34="si",Parametri!$B$16,0)</f>
        <v>0</v>
      </c>
      <c r="X34" s="37">
        <f>IF(M34="si",Parametri!$B$17,0)</f>
        <v>0</v>
      </c>
      <c r="Y34" s="36">
        <f t="shared" si="2"/>
        <v>61785.81</v>
      </c>
      <c r="Z34" s="36">
        <f t="shared" si="3"/>
        <v>5777.55</v>
      </c>
    </row>
    <row r="35" spans="1:26" ht="12.75">
      <c r="A35" s="42">
        <v>34</v>
      </c>
      <c r="B35" s="43" t="s">
        <v>132</v>
      </c>
      <c r="C35" s="42" t="s">
        <v>64</v>
      </c>
      <c r="D35" s="44" t="s">
        <v>133</v>
      </c>
      <c r="E35" s="42" t="s">
        <v>66</v>
      </c>
      <c r="F35" s="63">
        <v>102</v>
      </c>
      <c r="G35" s="32"/>
      <c r="H35" s="40">
        <v>104</v>
      </c>
      <c r="I35" s="40">
        <v>22</v>
      </c>
      <c r="J35" s="66"/>
      <c r="K35" s="66"/>
      <c r="L35" s="66"/>
      <c r="M35" s="64"/>
      <c r="N35" s="35">
        <f>H35*Parametri!$B$3</f>
        <v>17009.2</v>
      </c>
      <c r="O35" s="35">
        <f>I35*Parametri!$B$4</f>
        <v>2552.88</v>
      </c>
      <c r="P35" s="35">
        <f>F35*Parametri!$B$7</f>
        <v>5623.26</v>
      </c>
      <c r="Q35" s="35">
        <f>F35*Parametri!$B$8</f>
        <v>14489.1</v>
      </c>
      <c r="R35" s="35">
        <f>I35*Parametri!$B$9</f>
        <v>2053.7</v>
      </c>
      <c r="S35" s="35">
        <f>F35*Parametri!$B$12</f>
        <v>33184.68</v>
      </c>
      <c r="T35" s="35">
        <f>G35*Parametri!$B$13</f>
        <v>0</v>
      </c>
      <c r="U35" s="36">
        <f>IF(J35="si",Parametri!$B$14,0)</f>
        <v>0</v>
      </c>
      <c r="V35" s="36">
        <f>IF(K35="si",Parametri!$B$15,0)</f>
        <v>0</v>
      </c>
      <c r="W35" s="36">
        <f>IF(L35="si",Parametri!$B$16,0)</f>
        <v>0</v>
      </c>
      <c r="X35" s="37">
        <f>IF(M35="si",Parametri!$B$17,0)</f>
        <v>0</v>
      </c>
      <c r="Y35" s="36">
        <f aca="true" t="shared" si="4" ref="Y35:Y51">SUM(N35:X35)</f>
        <v>74912.82</v>
      </c>
      <c r="Z35" s="36">
        <f aca="true" t="shared" si="5" ref="Z35:Z51">ROUND((Y35/90.9*100)*8.5%,2)</f>
        <v>7005.05</v>
      </c>
    </row>
    <row r="36" spans="1:26" ht="12.75">
      <c r="A36" s="97">
        <v>35</v>
      </c>
      <c r="B36" s="98" t="s">
        <v>1308</v>
      </c>
      <c r="C36" s="99" t="s">
        <v>64</v>
      </c>
      <c r="D36" s="100" t="s">
        <v>1309</v>
      </c>
      <c r="E36" s="99" t="s">
        <v>66</v>
      </c>
      <c r="F36" s="63">
        <v>25</v>
      </c>
      <c r="G36" s="32"/>
      <c r="H36" s="1">
        <v>27</v>
      </c>
      <c r="I36" s="1">
        <v>11</v>
      </c>
      <c r="J36" s="66"/>
      <c r="K36" s="90"/>
      <c r="L36" s="66"/>
      <c r="M36" s="64"/>
      <c r="N36" s="35">
        <f>H36*Parametri!$B$3</f>
        <v>4415.85</v>
      </c>
      <c r="O36" s="35">
        <f>I36*Parametri!$B$4</f>
        <v>1276.44</v>
      </c>
      <c r="P36" s="35">
        <f>F36*Parametri!$B$7</f>
        <v>1378.25</v>
      </c>
      <c r="Q36" s="35">
        <f>F36*Parametri!$B$8</f>
        <v>3551.2500000000005</v>
      </c>
      <c r="R36" s="35">
        <f>I36*Parametri!$B$9</f>
        <v>1026.85</v>
      </c>
      <c r="S36" s="35">
        <f>F36*Parametri!$B$12</f>
        <v>8133.499999999999</v>
      </c>
      <c r="T36" s="35">
        <f>G36*Parametri!$B$13</f>
        <v>0</v>
      </c>
      <c r="U36" s="36">
        <f>IF(J36="si",Parametri!$B$14,0)</f>
        <v>0</v>
      </c>
      <c r="V36" s="36">
        <f>IF(K36="si",Parametri!$B$15,0)</f>
        <v>0</v>
      </c>
      <c r="W36" s="36">
        <f>IF(L36="si",Parametri!$B$16,0)</f>
        <v>0</v>
      </c>
      <c r="X36" s="37">
        <f>IF(M36="si",Parametri!$B$17,0)</f>
        <v>0</v>
      </c>
      <c r="Y36" s="36">
        <f>SUM(N36:X36)</f>
        <v>19782.14</v>
      </c>
      <c r="Z36" s="36">
        <f t="shared" si="5"/>
        <v>1849.82</v>
      </c>
    </row>
    <row r="37" spans="1:26" ht="12.75">
      <c r="A37" s="42">
        <v>35</v>
      </c>
      <c r="B37" s="43" t="s">
        <v>134</v>
      </c>
      <c r="C37" s="42" t="s">
        <v>64</v>
      </c>
      <c r="D37" s="44" t="s">
        <v>135</v>
      </c>
      <c r="E37" s="42" t="s">
        <v>66</v>
      </c>
      <c r="F37" s="63">
        <v>93</v>
      </c>
      <c r="G37" s="32"/>
      <c r="H37" s="40">
        <v>99</v>
      </c>
      <c r="I37" s="40">
        <v>20</v>
      </c>
      <c r="J37" s="66"/>
      <c r="K37" s="66"/>
      <c r="L37" s="66"/>
      <c r="M37" s="64"/>
      <c r="N37" s="35">
        <f>H37*Parametri!$B$3</f>
        <v>16191.45</v>
      </c>
      <c r="O37" s="35">
        <f>I37*Parametri!$B$4</f>
        <v>2320.8</v>
      </c>
      <c r="P37" s="35">
        <f>F37*Parametri!$B$7</f>
        <v>5127.09</v>
      </c>
      <c r="Q37" s="35">
        <f>F37*Parametri!$B$8</f>
        <v>13210.650000000001</v>
      </c>
      <c r="R37" s="35">
        <f>I37*Parametri!$B$9</f>
        <v>1867</v>
      </c>
      <c r="S37" s="35">
        <f>F37*Parametri!$B$12</f>
        <v>30256.62</v>
      </c>
      <c r="T37" s="35">
        <f>G37*Parametri!$B$13</f>
        <v>0</v>
      </c>
      <c r="U37" s="36">
        <f>IF(J37="si",Parametri!$B$14,0)</f>
        <v>0</v>
      </c>
      <c r="V37" s="36">
        <f>IF(K37="si",Parametri!$B$15,0)</f>
        <v>0</v>
      </c>
      <c r="W37" s="36">
        <f>IF(L37="si",Parametri!$B$16,0)</f>
        <v>0</v>
      </c>
      <c r="X37" s="37">
        <f>IF(M37="si",Parametri!$B$17,0)</f>
        <v>0</v>
      </c>
      <c r="Y37" s="36">
        <f t="shared" si="4"/>
        <v>68973.61</v>
      </c>
      <c r="Z37" s="36">
        <f t="shared" si="5"/>
        <v>6449.68</v>
      </c>
    </row>
    <row r="38" spans="1:26" ht="12.75">
      <c r="A38" s="42">
        <v>36</v>
      </c>
      <c r="B38" s="43" t="s">
        <v>136</v>
      </c>
      <c r="C38" s="42" t="s">
        <v>64</v>
      </c>
      <c r="D38" s="44" t="s">
        <v>137</v>
      </c>
      <c r="E38" s="42" t="s">
        <v>66</v>
      </c>
      <c r="F38" s="63">
        <v>80</v>
      </c>
      <c r="G38" s="32"/>
      <c r="H38" s="40">
        <v>84</v>
      </c>
      <c r="I38" s="40">
        <v>21</v>
      </c>
      <c r="J38" s="66"/>
      <c r="K38" s="66"/>
      <c r="L38" s="66"/>
      <c r="M38" s="64"/>
      <c r="N38" s="35">
        <f>H38*Parametri!$B$3</f>
        <v>13738.2</v>
      </c>
      <c r="O38" s="35">
        <f>I38*Parametri!$B$4</f>
        <v>2436.84</v>
      </c>
      <c r="P38" s="35">
        <f>F38*Parametri!$B$7</f>
        <v>4410.400000000001</v>
      </c>
      <c r="Q38" s="35">
        <f>F38*Parametri!$B$8</f>
        <v>11364</v>
      </c>
      <c r="R38" s="35">
        <f>I38*Parametri!$B$9</f>
        <v>1960.35</v>
      </c>
      <c r="S38" s="35">
        <f>F38*Parametri!$B$12</f>
        <v>26027.199999999997</v>
      </c>
      <c r="T38" s="35">
        <f>G38*Parametri!$B$13</f>
        <v>0</v>
      </c>
      <c r="U38" s="36">
        <f>IF(J38="si",Parametri!$B$14,0)</f>
        <v>0</v>
      </c>
      <c r="V38" s="36">
        <f>IF(K38="si",Parametri!$B$15,0)</f>
        <v>0</v>
      </c>
      <c r="W38" s="36">
        <f>IF(L38="si",Parametri!$B$16,0)</f>
        <v>0</v>
      </c>
      <c r="X38" s="37">
        <f>IF(M38="si",Parametri!$B$17,0)</f>
        <v>0</v>
      </c>
      <c r="Y38" s="36">
        <f t="shared" si="4"/>
        <v>59936.99</v>
      </c>
      <c r="Z38" s="36">
        <f t="shared" si="5"/>
        <v>5604.67</v>
      </c>
    </row>
    <row r="39" spans="1:26" ht="12.75">
      <c r="A39" s="42">
        <v>37</v>
      </c>
      <c r="B39" s="43" t="s">
        <v>138</v>
      </c>
      <c r="C39" s="42" t="s">
        <v>64</v>
      </c>
      <c r="D39" s="44" t="s">
        <v>139</v>
      </c>
      <c r="E39" s="42" t="s">
        <v>66</v>
      </c>
      <c r="F39" s="63">
        <v>84</v>
      </c>
      <c r="G39" s="32"/>
      <c r="H39" s="40">
        <v>90</v>
      </c>
      <c r="I39" s="40">
        <v>18</v>
      </c>
      <c r="J39" s="66"/>
      <c r="K39" s="66"/>
      <c r="L39" s="66"/>
      <c r="M39" s="64"/>
      <c r="N39" s="35">
        <f>H39*Parametri!$B$3</f>
        <v>14719.500000000002</v>
      </c>
      <c r="O39" s="35">
        <f>I39*Parametri!$B$4</f>
        <v>2088.7200000000003</v>
      </c>
      <c r="P39" s="35">
        <f>F39*Parametri!$B$7</f>
        <v>4630.92</v>
      </c>
      <c r="Q39" s="35">
        <f>F39*Parametri!$B$8</f>
        <v>11932.2</v>
      </c>
      <c r="R39" s="35">
        <f>I39*Parametri!$B$9</f>
        <v>1680.3</v>
      </c>
      <c r="S39" s="35">
        <f>F39*Parametri!$B$12</f>
        <v>27328.559999999998</v>
      </c>
      <c r="T39" s="35">
        <f>G39*Parametri!$B$13</f>
        <v>0</v>
      </c>
      <c r="U39" s="36">
        <f>IF(J39="si",Parametri!$B$14,0)</f>
        <v>0</v>
      </c>
      <c r="V39" s="36">
        <f>IF(K39="si",Parametri!$B$15,0)</f>
        <v>0</v>
      </c>
      <c r="W39" s="36">
        <f>IF(L39="si",Parametri!$B$16,0)</f>
        <v>0</v>
      </c>
      <c r="X39" s="37">
        <f>IF(M39="si",Parametri!$B$17,0)</f>
        <v>0</v>
      </c>
      <c r="Y39" s="36">
        <f t="shared" si="4"/>
        <v>62380.2</v>
      </c>
      <c r="Z39" s="36">
        <f t="shared" si="5"/>
        <v>5833.13</v>
      </c>
    </row>
    <row r="40" spans="1:26" ht="12.75">
      <c r="A40" s="42">
        <v>38</v>
      </c>
      <c r="B40" s="43" t="s">
        <v>140</v>
      </c>
      <c r="C40" s="42" t="s">
        <v>64</v>
      </c>
      <c r="D40" s="44" t="s">
        <v>141</v>
      </c>
      <c r="E40" s="42" t="s">
        <v>66</v>
      </c>
      <c r="F40" s="63">
        <v>80</v>
      </c>
      <c r="G40" s="32"/>
      <c r="H40" s="40">
        <v>86</v>
      </c>
      <c r="I40" s="40">
        <v>26</v>
      </c>
      <c r="J40" s="66"/>
      <c r="K40" s="66"/>
      <c r="L40" s="66"/>
      <c r="M40" s="64"/>
      <c r="N40" s="35">
        <f>H40*Parametri!$B$3</f>
        <v>14065.300000000001</v>
      </c>
      <c r="O40" s="35">
        <f>I40*Parametri!$B$4</f>
        <v>3017.04</v>
      </c>
      <c r="P40" s="35">
        <f>F40*Parametri!$B$7</f>
        <v>4410.400000000001</v>
      </c>
      <c r="Q40" s="35">
        <f>F40*Parametri!$B$8</f>
        <v>11364</v>
      </c>
      <c r="R40" s="35">
        <f>I40*Parametri!$B$9</f>
        <v>2427.1</v>
      </c>
      <c r="S40" s="35">
        <f>F40*Parametri!$B$12</f>
        <v>26027.199999999997</v>
      </c>
      <c r="T40" s="35">
        <f>G40*Parametri!$B$13</f>
        <v>0</v>
      </c>
      <c r="U40" s="36">
        <f>IF(J40="si",Parametri!$B$14,0)</f>
        <v>0</v>
      </c>
      <c r="V40" s="36">
        <f>IF(K40="si",Parametri!$B$15,0)</f>
        <v>0</v>
      </c>
      <c r="W40" s="36">
        <f>IF(L40="si",Parametri!$B$16,0)</f>
        <v>0</v>
      </c>
      <c r="X40" s="37">
        <f>IF(M40="si",Parametri!$B$17,0)</f>
        <v>0</v>
      </c>
      <c r="Y40" s="36">
        <f t="shared" si="4"/>
        <v>61311.04</v>
      </c>
      <c r="Z40" s="36">
        <f t="shared" si="5"/>
        <v>5733.16</v>
      </c>
    </row>
    <row r="41" spans="1:26" ht="12.75">
      <c r="A41" s="42">
        <v>39</v>
      </c>
      <c r="B41" s="43" t="s">
        <v>142</v>
      </c>
      <c r="C41" s="42" t="s">
        <v>64</v>
      </c>
      <c r="D41" s="44" t="s">
        <v>143</v>
      </c>
      <c r="E41" s="42" t="s">
        <v>66</v>
      </c>
      <c r="F41" s="63">
        <v>89</v>
      </c>
      <c r="G41" s="32"/>
      <c r="H41" s="40">
        <v>97</v>
      </c>
      <c r="I41" s="40">
        <v>19</v>
      </c>
      <c r="J41" s="66"/>
      <c r="K41" s="66"/>
      <c r="L41" s="66"/>
      <c r="M41" s="64"/>
      <c r="N41" s="35">
        <f>H41*Parametri!$B$3</f>
        <v>15864.35</v>
      </c>
      <c r="O41" s="35">
        <f>I41*Parametri!$B$4</f>
        <v>2204.76</v>
      </c>
      <c r="P41" s="35">
        <f>F41*Parametri!$B$7</f>
        <v>4906.570000000001</v>
      </c>
      <c r="Q41" s="35">
        <f>F41*Parametri!$B$8</f>
        <v>12642.45</v>
      </c>
      <c r="R41" s="35">
        <f>I41*Parametri!$B$9</f>
        <v>1773.6499999999999</v>
      </c>
      <c r="S41" s="35">
        <f>F41*Parametri!$B$12</f>
        <v>28955.26</v>
      </c>
      <c r="T41" s="35">
        <f>G41*Parametri!$B$13</f>
        <v>0</v>
      </c>
      <c r="U41" s="36">
        <f>IF(J41="si",Parametri!$B$14,0)</f>
        <v>0</v>
      </c>
      <c r="V41" s="36">
        <f>IF(K41="si",Parametri!$B$15,0)</f>
        <v>0</v>
      </c>
      <c r="W41" s="36">
        <f>IF(L41="si",Parametri!$B$16,0)</f>
        <v>0</v>
      </c>
      <c r="X41" s="37">
        <f>IF(M41="si",Parametri!$B$17,0)</f>
        <v>0</v>
      </c>
      <c r="Y41" s="36">
        <f t="shared" si="4"/>
        <v>66347.04000000001</v>
      </c>
      <c r="Z41" s="36">
        <f t="shared" si="5"/>
        <v>6204.07</v>
      </c>
    </row>
    <row r="42" spans="1:26" ht="12.75">
      <c r="A42" s="42">
        <v>40</v>
      </c>
      <c r="B42" s="43" t="s">
        <v>144</v>
      </c>
      <c r="C42" s="42" t="s">
        <v>64</v>
      </c>
      <c r="D42" s="44" t="s">
        <v>145</v>
      </c>
      <c r="E42" s="42" t="s">
        <v>66</v>
      </c>
      <c r="F42" s="63">
        <v>60</v>
      </c>
      <c r="G42" s="32"/>
      <c r="H42" s="40">
        <v>63</v>
      </c>
      <c r="I42" s="40">
        <v>17</v>
      </c>
      <c r="J42" s="66"/>
      <c r="K42" s="66"/>
      <c r="L42" s="66"/>
      <c r="M42" s="64"/>
      <c r="N42" s="35">
        <f>H42*Parametri!$B$3</f>
        <v>10303.650000000001</v>
      </c>
      <c r="O42" s="35">
        <f>I42*Parametri!$B$4</f>
        <v>1972.68</v>
      </c>
      <c r="P42" s="35">
        <f>F42*Parametri!$B$7</f>
        <v>3307.8</v>
      </c>
      <c r="Q42" s="35">
        <f>F42*Parametri!$B$8</f>
        <v>8523</v>
      </c>
      <c r="R42" s="35">
        <f>I42*Parametri!$B$9</f>
        <v>1586.9499999999998</v>
      </c>
      <c r="S42" s="35">
        <f>F42*Parametri!$B$12</f>
        <v>19520.399999999998</v>
      </c>
      <c r="T42" s="35">
        <f>G42*Parametri!$B$13</f>
        <v>0</v>
      </c>
      <c r="U42" s="36">
        <f>IF(J42="si",Parametri!$B$14,0)</f>
        <v>0</v>
      </c>
      <c r="V42" s="36">
        <f>IF(K42="si",Parametri!$B$15,0)</f>
        <v>0</v>
      </c>
      <c r="W42" s="36">
        <f>IF(L42="si",Parametri!$B$16,0)</f>
        <v>0</v>
      </c>
      <c r="X42" s="37">
        <f>IF(M42="si",Parametri!$B$17,0)</f>
        <v>0</v>
      </c>
      <c r="Y42" s="36">
        <f t="shared" si="4"/>
        <v>45214.479999999996</v>
      </c>
      <c r="Z42" s="36">
        <f t="shared" si="5"/>
        <v>4227.98</v>
      </c>
    </row>
    <row r="43" spans="1:26" ht="12.75">
      <c r="A43" s="42">
        <v>41</v>
      </c>
      <c r="B43" s="43" t="s">
        <v>146</v>
      </c>
      <c r="C43" s="42" t="s">
        <v>64</v>
      </c>
      <c r="D43" s="44" t="s">
        <v>147</v>
      </c>
      <c r="E43" s="42" t="s">
        <v>66</v>
      </c>
      <c r="F43" s="63">
        <v>66</v>
      </c>
      <c r="G43" s="32"/>
      <c r="H43" s="40">
        <v>70</v>
      </c>
      <c r="I43" s="40">
        <v>15</v>
      </c>
      <c r="J43" s="66"/>
      <c r="K43" s="66"/>
      <c r="L43" s="66"/>
      <c r="M43" s="64"/>
      <c r="N43" s="35">
        <f>H43*Parametri!$B$3</f>
        <v>11448.5</v>
      </c>
      <c r="O43" s="35">
        <f>I43*Parametri!$B$4</f>
        <v>1740.6000000000001</v>
      </c>
      <c r="P43" s="35">
        <f>F43*Parametri!$B$7</f>
        <v>3638.5800000000004</v>
      </c>
      <c r="Q43" s="35">
        <f>F43*Parametri!$B$8</f>
        <v>9375.300000000001</v>
      </c>
      <c r="R43" s="35">
        <f>I43*Parametri!$B$9</f>
        <v>1400.25</v>
      </c>
      <c r="S43" s="35">
        <f>F43*Parametri!$B$12</f>
        <v>21472.44</v>
      </c>
      <c r="T43" s="35">
        <f>G43*Parametri!$B$13</f>
        <v>0</v>
      </c>
      <c r="U43" s="36">
        <f>IF(J43="si",Parametri!$B$14,0)</f>
        <v>0</v>
      </c>
      <c r="V43" s="36">
        <f>IF(K43="si",Parametri!$B$15,0)</f>
        <v>0</v>
      </c>
      <c r="W43" s="36">
        <f>IF(L43="si",Parametri!$B$16,0)</f>
        <v>0</v>
      </c>
      <c r="X43" s="37">
        <f>IF(M43="si",Parametri!$B$17,0)</f>
        <v>0</v>
      </c>
      <c r="Y43" s="36">
        <f t="shared" si="4"/>
        <v>49075.67</v>
      </c>
      <c r="Z43" s="36">
        <f t="shared" si="5"/>
        <v>4589.03</v>
      </c>
    </row>
    <row r="44" spans="1:26" ht="12.75">
      <c r="A44" s="42">
        <v>42</v>
      </c>
      <c r="B44" s="43" t="s">
        <v>148</v>
      </c>
      <c r="C44" s="42" t="s">
        <v>64</v>
      </c>
      <c r="D44" s="44" t="s">
        <v>149</v>
      </c>
      <c r="E44" s="42" t="s">
        <v>66</v>
      </c>
      <c r="F44" s="63">
        <v>51</v>
      </c>
      <c r="G44" s="32"/>
      <c r="H44" s="40">
        <v>55</v>
      </c>
      <c r="I44" s="40">
        <v>16</v>
      </c>
      <c r="J44" s="66"/>
      <c r="K44" s="66"/>
      <c r="L44" s="66"/>
      <c r="M44" s="64"/>
      <c r="N44" s="35">
        <f>H44*Parametri!$B$3</f>
        <v>8995.25</v>
      </c>
      <c r="O44" s="35">
        <f>I44*Parametri!$B$4</f>
        <v>1856.64</v>
      </c>
      <c r="P44" s="35">
        <f>F44*Parametri!$B$7</f>
        <v>2811.63</v>
      </c>
      <c r="Q44" s="35">
        <f>F44*Parametri!$B$8</f>
        <v>7244.55</v>
      </c>
      <c r="R44" s="35">
        <f>I44*Parametri!$B$9</f>
        <v>1493.6</v>
      </c>
      <c r="S44" s="35">
        <f>F44*Parametri!$B$12</f>
        <v>16592.34</v>
      </c>
      <c r="T44" s="35">
        <f>G44*Parametri!$B$13</f>
        <v>0</v>
      </c>
      <c r="U44" s="36">
        <f>IF(J44="si",Parametri!$B$14,0)</f>
        <v>0</v>
      </c>
      <c r="V44" s="36">
        <f>IF(K44="si",Parametri!$B$15,0)</f>
        <v>0</v>
      </c>
      <c r="W44" s="36">
        <f>IF(L44="si",Parametri!$B$16,0)</f>
        <v>0</v>
      </c>
      <c r="X44" s="37">
        <f>IF(M44="si",Parametri!$B$17,0)</f>
        <v>0</v>
      </c>
      <c r="Y44" s="36">
        <f t="shared" si="4"/>
        <v>38994.009999999995</v>
      </c>
      <c r="Z44" s="36">
        <f t="shared" si="5"/>
        <v>3646.3</v>
      </c>
    </row>
    <row r="45" spans="1:26" ht="12.75">
      <c r="A45" s="42">
        <v>43</v>
      </c>
      <c r="B45" s="43" t="s">
        <v>150</v>
      </c>
      <c r="C45" s="42" t="s">
        <v>64</v>
      </c>
      <c r="D45" s="44" t="s">
        <v>151</v>
      </c>
      <c r="E45" s="42" t="s">
        <v>66</v>
      </c>
      <c r="F45" s="63">
        <v>57</v>
      </c>
      <c r="G45" s="32"/>
      <c r="H45" s="40">
        <v>60</v>
      </c>
      <c r="I45" s="40">
        <v>12</v>
      </c>
      <c r="J45" s="66"/>
      <c r="K45" s="66"/>
      <c r="L45" s="66"/>
      <c r="M45" s="64"/>
      <c r="N45" s="35">
        <f>H45*Parametri!$B$3</f>
        <v>9813</v>
      </c>
      <c r="O45" s="35">
        <f>I45*Parametri!$B$4</f>
        <v>1392.48</v>
      </c>
      <c r="P45" s="35">
        <f>F45*Parametri!$B$7</f>
        <v>3142.4100000000003</v>
      </c>
      <c r="Q45" s="35">
        <f>F45*Parametri!$B$8</f>
        <v>8096.85</v>
      </c>
      <c r="R45" s="35">
        <f>I45*Parametri!$B$9</f>
        <v>1120.1999999999998</v>
      </c>
      <c r="S45" s="35">
        <f>F45*Parametri!$B$12</f>
        <v>18544.379999999997</v>
      </c>
      <c r="T45" s="35">
        <f>G45*Parametri!$B$13</f>
        <v>0</v>
      </c>
      <c r="U45" s="36">
        <f>IF(J45="si",Parametri!$B$14,0)</f>
        <v>0</v>
      </c>
      <c r="V45" s="36">
        <f>IF(K45="si",Parametri!$B$15,0)</f>
        <v>0</v>
      </c>
      <c r="W45" s="36">
        <f>IF(L45="si",Parametri!$B$16,0)</f>
        <v>0</v>
      </c>
      <c r="X45" s="37">
        <f>IF(M45="si",Parametri!$B$17,0)</f>
        <v>0</v>
      </c>
      <c r="Y45" s="36">
        <f t="shared" si="4"/>
        <v>42109.31999999999</v>
      </c>
      <c r="Z45" s="36">
        <f t="shared" si="5"/>
        <v>3937.62</v>
      </c>
    </row>
    <row r="46" spans="1:26" ht="12.75">
      <c r="A46" s="42">
        <v>44</v>
      </c>
      <c r="B46" s="43" t="s">
        <v>152</v>
      </c>
      <c r="C46" s="42" t="s">
        <v>64</v>
      </c>
      <c r="D46" s="44" t="s">
        <v>153</v>
      </c>
      <c r="E46" s="42" t="s">
        <v>66</v>
      </c>
      <c r="F46" s="63">
        <v>55</v>
      </c>
      <c r="G46" s="32"/>
      <c r="H46" s="40">
        <v>58</v>
      </c>
      <c r="I46" s="40">
        <v>14</v>
      </c>
      <c r="J46" s="66"/>
      <c r="K46" s="66"/>
      <c r="L46" s="66"/>
      <c r="M46" s="64"/>
      <c r="N46" s="35">
        <f>H46*Parametri!$B$3</f>
        <v>9485.900000000001</v>
      </c>
      <c r="O46" s="35">
        <f>I46*Parametri!$B$4</f>
        <v>1624.5600000000002</v>
      </c>
      <c r="P46" s="35">
        <f>F46*Parametri!$B$7</f>
        <v>3032.15</v>
      </c>
      <c r="Q46" s="35">
        <f>F46*Parametri!$B$8</f>
        <v>7812.750000000001</v>
      </c>
      <c r="R46" s="35">
        <f>I46*Parametri!$B$9</f>
        <v>1306.8999999999999</v>
      </c>
      <c r="S46" s="35">
        <f>F46*Parametri!$B$12</f>
        <v>17893.699999999997</v>
      </c>
      <c r="T46" s="35">
        <f>G46*Parametri!$B$13</f>
        <v>0</v>
      </c>
      <c r="U46" s="36">
        <f>IF(J46="si",Parametri!$B$14,0)</f>
        <v>0</v>
      </c>
      <c r="V46" s="36">
        <f>IF(K46="si",Parametri!$B$15,0)</f>
        <v>0</v>
      </c>
      <c r="W46" s="36">
        <f>IF(L46="si",Parametri!$B$16,0)</f>
        <v>0</v>
      </c>
      <c r="X46" s="37">
        <f>IF(M46="si",Parametri!$B$17,0)</f>
        <v>0</v>
      </c>
      <c r="Y46" s="36">
        <f t="shared" si="4"/>
        <v>41155.96</v>
      </c>
      <c r="Z46" s="36">
        <f t="shared" si="5"/>
        <v>3848.47</v>
      </c>
    </row>
    <row r="47" spans="1:26" ht="12.75">
      <c r="A47" s="42">
        <v>45</v>
      </c>
      <c r="B47" s="43" t="s">
        <v>154</v>
      </c>
      <c r="C47" s="42" t="s">
        <v>64</v>
      </c>
      <c r="D47" s="44" t="s">
        <v>155</v>
      </c>
      <c r="E47" s="42" t="s">
        <v>66</v>
      </c>
      <c r="F47" s="63">
        <v>85</v>
      </c>
      <c r="G47" s="32"/>
      <c r="H47" s="40">
        <v>91</v>
      </c>
      <c r="I47" s="40">
        <v>21</v>
      </c>
      <c r="J47" s="66"/>
      <c r="K47" s="66"/>
      <c r="L47" s="66"/>
      <c r="M47" s="64"/>
      <c r="N47" s="35">
        <f>H47*Parametri!$B$3</f>
        <v>14883.050000000001</v>
      </c>
      <c r="O47" s="35">
        <f>I47*Parametri!$B$4</f>
        <v>2436.84</v>
      </c>
      <c r="P47" s="35">
        <f>F47*Parametri!$B$7</f>
        <v>4686.05</v>
      </c>
      <c r="Q47" s="35">
        <f>F47*Parametri!$B$8</f>
        <v>12074.250000000002</v>
      </c>
      <c r="R47" s="35">
        <f>I47*Parametri!$B$9</f>
        <v>1960.35</v>
      </c>
      <c r="S47" s="35">
        <f>F47*Parametri!$B$12</f>
        <v>27653.899999999998</v>
      </c>
      <c r="T47" s="35">
        <f>G47*Parametri!$B$13</f>
        <v>0</v>
      </c>
      <c r="U47" s="36">
        <f>IF(J47="si",Parametri!$B$14,0)</f>
        <v>0</v>
      </c>
      <c r="V47" s="36">
        <f>IF(K47="si",Parametri!$B$15,0)</f>
        <v>0</v>
      </c>
      <c r="W47" s="36">
        <f>IF(L47="si",Parametri!$B$16,0)</f>
        <v>0</v>
      </c>
      <c r="X47" s="37">
        <f>IF(M47="si",Parametri!$B$17,0)</f>
        <v>0</v>
      </c>
      <c r="Y47" s="36">
        <f t="shared" si="4"/>
        <v>63694.44</v>
      </c>
      <c r="Z47" s="36">
        <f t="shared" si="5"/>
        <v>5956.03</v>
      </c>
    </row>
    <row r="48" spans="1:26" ht="12.75">
      <c r="A48" s="42">
        <v>46</v>
      </c>
      <c r="B48" s="43" t="s">
        <v>156</v>
      </c>
      <c r="C48" s="42" t="s">
        <v>64</v>
      </c>
      <c r="D48" s="44" t="s">
        <v>157</v>
      </c>
      <c r="E48" s="42" t="s">
        <v>66</v>
      </c>
      <c r="F48" s="63">
        <v>76</v>
      </c>
      <c r="G48" s="32"/>
      <c r="H48" s="40">
        <v>77</v>
      </c>
      <c r="I48" s="40">
        <v>19</v>
      </c>
      <c r="J48" s="66"/>
      <c r="K48" s="66"/>
      <c r="L48" s="66"/>
      <c r="M48" s="64"/>
      <c r="N48" s="35">
        <f>H48*Parametri!$B$3</f>
        <v>12593.35</v>
      </c>
      <c r="O48" s="35">
        <f>I48*Parametri!$B$4</f>
        <v>2204.76</v>
      </c>
      <c r="P48" s="35">
        <f>F48*Parametri!$B$7</f>
        <v>4189.88</v>
      </c>
      <c r="Q48" s="35">
        <f>F48*Parametri!$B$8</f>
        <v>10795.800000000001</v>
      </c>
      <c r="R48" s="35">
        <f>I48*Parametri!$B$9</f>
        <v>1773.6499999999999</v>
      </c>
      <c r="S48" s="35">
        <f>F48*Parametri!$B$12</f>
        <v>24725.839999999997</v>
      </c>
      <c r="T48" s="35">
        <f>G48*Parametri!$B$13</f>
        <v>0</v>
      </c>
      <c r="U48" s="36">
        <f>IF(J48="si",Parametri!$B$14,0)</f>
        <v>0</v>
      </c>
      <c r="V48" s="36">
        <f>IF(K48="si",Parametri!$B$15,0)</f>
        <v>0</v>
      </c>
      <c r="W48" s="36">
        <f>IF(L48="si",Parametri!$B$16,0)</f>
        <v>0</v>
      </c>
      <c r="X48" s="37">
        <f>IF(M48="si",Parametri!$B$17,0)</f>
        <v>0</v>
      </c>
      <c r="Y48" s="36">
        <f t="shared" si="4"/>
        <v>56283.28</v>
      </c>
      <c r="Z48" s="36">
        <f t="shared" si="5"/>
        <v>5263.01</v>
      </c>
    </row>
    <row r="49" spans="1:26" ht="12.75">
      <c r="A49" s="42">
        <v>47</v>
      </c>
      <c r="B49" s="43" t="s">
        <v>158</v>
      </c>
      <c r="C49" s="42" t="s">
        <v>64</v>
      </c>
      <c r="D49" s="44" t="s">
        <v>159</v>
      </c>
      <c r="E49" s="42" t="s">
        <v>66</v>
      </c>
      <c r="F49" s="63">
        <v>66</v>
      </c>
      <c r="G49" s="32"/>
      <c r="H49" s="40">
        <v>74</v>
      </c>
      <c r="I49" s="40">
        <v>15</v>
      </c>
      <c r="J49" s="66"/>
      <c r="K49" s="66"/>
      <c r="L49" s="66"/>
      <c r="M49" s="64"/>
      <c r="N49" s="35">
        <f>H49*Parametri!$B$3</f>
        <v>12102.7</v>
      </c>
      <c r="O49" s="35">
        <f>I49*Parametri!$B$4</f>
        <v>1740.6000000000001</v>
      </c>
      <c r="P49" s="35">
        <f>F49*Parametri!$B$7</f>
        <v>3638.5800000000004</v>
      </c>
      <c r="Q49" s="35">
        <f>F49*Parametri!$B$8</f>
        <v>9375.300000000001</v>
      </c>
      <c r="R49" s="35">
        <f>I49*Parametri!$B$9</f>
        <v>1400.25</v>
      </c>
      <c r="S49" s="35">
        <f>F49*Parametri!$B$12</f>
        <v>21472.44</v>
      </c>
      <c r="T49" s="35">
        <f>G49*Parametri!$B$13</f>
        <v>0</v>
      </c>
      <c r="U49" s="36">
        <f>IF(J49="si",Parametri!$B$14,0)</f>
        <v>0</v>
      </c>
      <c r="V49" s="36">
        <f>IF(K49="si",Parametri!$B$15,0)</f>
        <v>0</v>
      </c>
      <c r="W49" s="36">
        <f>IF(L49="si",Parametri!$B$16,0)</f>
        <v>0</v>
      </c>
      <c r="X49" s="37">
        <f>IF(M49="si",Parametri!$B$17,0)</f>
        <v>0</v>
      </c>
      <c r="Y49" s="36">
        <f t="shared" si="4"/>
        <v>49729.869999999995</v>
      </c>
      <c r="Z49" s="36">
        <f t="shared" si="5"/>
        <v>4650.21</v>
      </c>
    </row>
    <row r="50" spans="1:26" ht="12.75">
      <c r="A50" s="42">
        <v>48</v>
      </c>
      <c r="B50" s="43" t="s">
        <v>160</v>
      </c>
      <c r="C50" s="42" t="s">
        <v>64</v>
      </c>
      <c r="D50" s="44" t="s">
        <v>161</v>
      </c>
      <c r="E50" s="42" t="s">
        <v>66</v>
      </c>
      <c r="F50" s="63">
        <v>102</v>
      </c>
      <c r="G50" s="32"/>
      <c r="H50" s="40">
        <v>110</v>
      </c>
      <c r="I50" s="40">
        <v>23</v>
      </c>
      <c r="J50" s="66"/>
      <c r="K50" s="66"/>
      <c r="L50" s="66"/>
      <c r="M50" s="64"/>
      <c r="N50" s="35">
        <f>H50*Parametri!$B$3</f>
        <v>17990.5</v>
      </c>
      <c r="O50" s="35">
        <f>I50*Parametri!$B$4</f>
        <v>2668.92</v>
      </c>
      <c r="P50" s="35">
        <f>F50*Parametri!$B$7</f>
        <v>5623.26</v>
      </c>
      <c r="Q50" s="35">
        <f>F50*Parametri!$B$8</f>
        <v>14489.1</v>
      </c>
      <c r="R50" s="35">
        <f>I50*Parametri!$B$9</f>
        <v>2147.0499999999997</v>
      </c>
      <c r="S50" s="35">
        <f>F50*Parametri!$B$12</f>
        <v>33184.68</v>
      </c>
      <c r="T50" s="35">
        <f>G50*Parametri!$B$13</f>
        <v>0</v>
      </c>
      <c r="U50" s="36">
        <f>IF(J50="si",Parametri!$B$14,0)</f>
        <v>0</v>
      </c>
      <c r="V50" s="36">
        <f>IF(K50="si",Parametri!$B$15,0)</f>
        <v>0</v>
      </c>
      <c r="W50" s="36">
        <f>IF(L50="si",Parametri!$B$16,0)</f>
        <v>0</v>
      </c>
      <c r="X50" s="37">
        <f>IF(M50="si",Parametri!$B$17,0)</f>
        <v>0</v>
      </c>
      <c r="Y50" s="36">
        <f t="shared" si="4"/>
        <v>76103.51000000001</v>
      </c>
      <c r="Z50" s="36">
        <f t="shared" si="5"/>
        <v>7116.39</v>
      </c>
    </row>
    <row r="51" spans="1:26" ht="12.75">
      <c r="A51" s="42">
        <v>49</v>
      </c>
      <c r="B51" s="43" t="s">
        <v>162</v>
      </c>
      <c r="C51" s="42" t="s">
        <v>64</v>
      </c>
      <c r="D51" s="44" t="s">
        <v>163</v>
      </c>
      <c r="E51" s="42" t="s">
        <v>66</v>
      </c>
      <c r="F51" s="63">
        <v>96</v>
      </c>
      <c r="G51" s="32"/>
      <c r="H51" s="40">
        <v>106</v>
      </c>
      <c r="I51" s="40">
        <v>22</v>
      </c>
      <c r="J51" s="66"/>
      <c r="K51" s="66"/>
      <c r="L51" s="66"/>
      <c r="M51" s="64"/>
      <c r="N51" s="35">
        <f>H51*Parametri!$B$3</f>
        <v>17336.300000000003</v>
      </c>
      <c r="O51" s="35">
        <f>I51*Parametri!$B$4</f>
        <v>2552.88</v>
      </c>
      <c r="P51" s="35">
        <f>F51*Parametri!$B$7</f>
        <v>5292.4800000000005</v>
      </c>
      <c r="Q51" s="35">
        <f>F51*Parametri!$B$8</f>
        <v>13636.800000000001</v>
      </c>
      <c r="R51" s="35">
        <f>I51*Parametri!$B$9</f>
        <v>2053.7</v>
      </c>
      <c r="S51" s="35">
        <f>F51*Parametri!$B$12</f>
        <v>31232.64</v>
      </c>
      <c r="T51" s="35">
        <f>G51*Parametri!$B$13</f>
        <v>0</v>
      </c>
      <c r="U51" s="36">
        <f>IF(J51="si",Parametri!$B$14,0)</f>
        <v>0</v>
      </c>
      <c r="V51" s="36">
        <f>IF(K51="si",Parametri!$B$15,0)</f>
        <v>0</v>
      </c>
      <c r="W51" s="36">
        <f>IF(L51="si",Parametri!$B$16,0)</f>
        <v>0</v>
      </c>
      <c r="X51" s="37">
        <f>IF(M51="si",Parametri!$B$17,0)</f>
        <v>0</v>
      </c>
      <c r="Y51" s="36">
        <f t="shared" si="4"/>
        <v>72104.8</v>
      </c>
      <c r="Z51" s="36">
        <f t="shared" si="5"/>
        <v>6742.47</v>
      </c>
    </row>
    <row r="52" spans="1:26" ht="12.75">
      <c r="A52" s="42">
        <v>50</v>
      </c>
      <c r="B52" s="43" t="s">
        <v>164</v>
      </c>
      <c r="C52" s="42" t="s">
        <v>64</v>
      </c>
      <c r="D52" s="44" t="s">
        <v>165</v>
      </c>
      <c r="E52" s="42" t="s">
        <v>66</v>
      </c>
      <c r="F52" s="63">
        <v>82</v>
      </c>
      <c r="G52" s="32"/>
      <c r="H52" s="40">
        <v>89</v>
      </c>
      <c r="I52" s="40">
        <v>16</v>
      </c>
      <c r="J52" s="66"/>
      <c r="K52" s="66"/>
      <c r="L52" s="66"/>
      <c r="M52" s="64"/>
      <c r="N52" s="35">
        <f>H52*Parametri!$B$3</f>
        <v>14555.95</v>
      </c>
      <c r="O52" s="35">
        <f>I52*Parametri!$B$4</f>
        <v>1856.64</v>
      </c>
      <c r="P52" s="35">
        <f>F52*Parametri!$B$7</f>
        <v>4520.66</v>
      </c>
      <c r="Q52" s="35">
        <f>F52*Parametri!$B$8</f>
        <v>11648.1</v>
      </c>
      <c r="R52" s="35">
        <f>I52*Parametri!$B$9</f>
        <v>1493.6</v>
      </c>
      <c r="S52" s="35">
        <f>F52*Parametri!$B$12</f>
        <v>26677.879999999997</v>
      </c>
      <c r="T52" s="35">
        <f>G52*Parametri!$B$13</f>
        <v>0</v>
      </c>
      <c r="U52" s="36">
        <f>IF(J52="si",Parametri!$B$14,0)</f>
        <v>0</v>
      </c>
      <c r="V52" s="36">
        <f>IF(K52="si",Parametri!$B$15,0)</f>
        <v>0</v>
      </c>
      <c r="W52" s="36">
        <f>IF(L52="si",Parametri!$B$16,0)</f>
        <v>0</v>
      </c>
      <c r="X52" s="37">
        <f>IF(M52="si",Parametri!$B$17,0)</f>
        <v>0</v>
      </c>
      <c r="Y52" s="36">
        <f aca="true" t="shared" si="6" ref="Y52:Y67">SUM(N52:X52)</f>
        <v>60752.829999999994</v>
      </c>
      <c r="Z52" s="36">
        <f aca="true" t="shared" si="7" ref="Z52:Z67">ROUND((Y52/90.9*100)*8.5%,2)</f>
        <v>5680.96</v>
      </c>
    </row>
    <row r="53" spans="1:26" ht="12.75">
      <c r="A53" s="42">
        <v>51</v>
      </c>
      <c r="B53" s="43" t="s">
        <v>166</v>
      </c>
      <c r="C53" s="42" t="s">
        <v>64</v>
      </c>
      <c r="D53" s="44" t="s">
        <v>167</v>
      </c>
      <c r="E53" s="42" t="s">
        <v>66</v>
      </c>
      <c r="F53" s="63">
        <v>59</v>
      </c>
      <c r="G53" s="32"/>
      <c r="H53" s="40">
        <v>62</v>
      </c>
      <c r="I53" s="40">
        <v>18</v>
      </c>
      <c r="J53" s="66"/>
      <c r="K53" s="66"/>
      <c r="L53" s="66"/>
      <c r="M53" s="64"/>
      <c r="N53" s="35">
        <f>H53*Parametri!$B$3</f>
        <v>10140.1</v>
      </c>
      <c r="O53" s="35">
        <f>I53*Parametri!$B$4</f>
        <v>2088.7200000000003</v>
      </c>
      <c r="P53" s="35">
        <f>F53*Parametri!$B$7</f>
        <v>3252.67</v>
      </c>
      <c r="Q53" s="35">
        <f>F53*Parametri!$B$8</f>
        <v>8380.95</v>
      </c>
      <c r="R53" s="35">
        <f>I53*Parametri!$B$9</f>
        <v>1680.3</v>
      </c>
      <c r="S53" s="35">
        <f>F53*Parametri!$B$12</f>
        <v>19195.059999999998</v>
      </c>
      <c r="T53" s="35">
        <f>G53*Parametri!$B$13</f>
        <v>0</v>
      </c>
      <c r="U53" s="36">
        <f>IF(J53="si",Parametri!$B$14,0)</f>
        <v>0</v>
      </c>
      <c r="V53" s="36">
        <f>IF(K53="si",Parametri!$B$15,0)</f>
        <v>0</v>
      </c>
      <c r="W53" s="36">
        <f>IF(L53="si",Parametri!$B$16,0)</f>
        <v>0</v>
      </c>
      <c r="X53" s="37">
        <f>IF(M53="si",Parametri!$B$17,0)</f>
        <v>0</v>
      </c>
      <c r="Y53" s="36">
        <f t="shared" si="6"/>
        <v>44737.8</v>
      </c>
      <c r="Z53" s="36">
        <f t="shared" si="7"/>
        <v>4183.4</v>
      </c>
    </row>
    <row r="54" spans="1:26" ht="12.75">
      <c r="A54" s="42">
        <v>52</v>
      </c>
      <c r="B54" s="43" t="s">
        <v>168</v>
      </c>
      <c r="C54" s="42" t="s">
        <v>64</v>
      </c>
      <c r="D54" s="44" t="s">
        <v>169</v>
      </c>
      <c r="E54" s="42" t="s">
        <v>66</v>
      </c>
      <c r="F54" s="63">
        <v>65</v>
      </c>
      <c r="G54" s="32"/>
      <c r="H54" s="40">
        <v>69</v>
      </c>
      <c r="I54" s="40">
        <v>14</v>
      </c>
      <c r="J54" s="66"/>
      <c r="K54" s="66"/>
      <c r="L54" s="66"/>
      <c r="M54" s="64"/>
      <c r="N54" s="35">
        <f>H54*Parametri!$B$3</f>
        <v>11284.95</v>
      </c>
      <c r="O54" s="35">
        <f>I54*Parametri!$B$4</f>
        <v>1624.5600000000002</v>
      </c>
      <c r="P54" s="35">
        <f>F54*Parametri!$B$7</f>
        <v>3583.4500000000003</v>
      </c>
      <c r="Q54" s="35">
        <f>F54*Parametri!$B$8</f>
        <v>9233.25</v>
      </c>
      <c r="R54" s="35">
        <f>I54*Parametri!$B$9</f>
        <v>1306.8999999999999</v>
      </c>
      <c r="S54" s="35">
        <f>F54*Parametri!$B$12</f>
        <v>21147.1</v>
      </c>
      <c r="T54" s="35">
        <f>G54*Parametri!$B$13</f>
        <v>0</v>
      </c>
      <c r="U54" s="36">
        <f>IF(J54="si",Parametri!$B$14,0)</f>
        <v>0</v>
      </c>
      <c r="V54" s="36">
        <f>IF(K54="si",Parametri!$B$15,0)</f>
        <v>0</v>
      </c>
      <c r="W54" s="36">
        <f>IF(L54="si",Parametri!$B$16,0)</f>
        <v>0</v>
      </c>
      <c r="X54" s="37">
        <f>IF(M54="si",Parametri!$B$17,0)</f>
        <v>0</v>
      </c>
      <c r="Y54" s="36">
        <f t="shared" si="6"/>
        <v>48180.21</v>
      </c>
      <c r="Z54" s="36">
        <f t="shared" si="7"/>
        <v>4505.3</v>
      </c>
    </row>
    <row r="55" spans="1:26" ht="12.75">
      <c r="A55" s="42">
        <v>53</v>
      </c>
      <c r="B55" s="43" t="s">
        <v>170</v>
      </c>
      <c r="C55" s="42" t="s">
        <v>64</v>
      </c>
      <c r="D55" s="44" t="s">
        <v>171</v>
      </c>
      <c r="E55" s="42" t="s">
        <v>66</v>
      </c>
      <c r="F55" s="63">
        <v>77</v>
      </c>
      <c r="G55" s="32"/>
      <c r="H55" s="40">
        <v>82</v>
      </c>
      <c r="I55" s="40">
        <v>17</v>
      </c>
      <c r="J55" s="66"/>
      <c r="K55" s="66"/>
      <c r="L55" s="66"/>
      <c r="M55" s="64"/>
      <c r="N55" s="35">
        <f>H55*Parametri!$B$3</f>
        <v>13411.1</v>
      </c>
      <c r="O55" s="35">
        <f>I55*Parametri!$B$4</f>
        <v>1972.68</v>
      </c>
      <c r="P55" s="35">
        <f>F55*Parametri!$B$7</f>
        <v>4245.01</v>
      </c>
      <c r="Q55" s="35">
        <f>F55*Parametri!$B$8</f>
        <v>10937.85</v>
      </c>
      <c r="R55" s="35">
        <f>I55*Parametri!$B$9</f>
        <v>1586.9499999999998</v>
      </c>
      <c r="S55" s="35">
        <f>F55*Parametri!$B$12</f>
        <v>25051.179999999997</v>
      </c>
      <c r="T55" s="35">
        <f>G55*Parametri!$B$13</f>
        <v>0</v>
      </c>
      <c r="U55" s="36">
        <f>IF(J55="si",Parametri!$B$14,0)</f>
        <v>0</v>
      </c>
      <c r="V55" s="36">
        <f>IF(K55="si",Parametri!$B$15,0)</f>
        <v>0</v>
      </c>
      <c r="W55" s="36">
        <f>IF(L55="si",Parametri!$B$16,0)</f>
        <v>0</v>
      </c>
      <c r="X55" s="37">
        <f>IF(M55="si",Parametri!$B$17,0)</f>
        <v>0</v>
      </c>
      <c r="Y55" s="36">
        <f t="shared" si="6"/>
        <v>57204.77</v>
      </c>
      <c r="Z55" s="36">
        <f t="shared" si="7"/>
        <v>5349.18</v>
      </c>
    </row>
    <row r="56" spans="1:26" ht="12.75">
      <c r="A56" s="42">
        <v>54</v>
      </c>
      <c r="B56" s="43" t="s">
        <v>172</v>
      </c>
      <c r="C56" s="42" t="s">
        <v>64</v>
      </c>
      <c r="D56" s="44" t="s">
        <v>173</v>
      </c>
      <c r="E56" s="42" t="s">
        <v>66</v>
      </c>
      <c r="F56" s="63">
        <v>75</v>
      </c>
      <c r="G56" s="32"/>
      <c r="H56" s="40">
        <v>82</v>
      </c>
      <c r="I56" s="40">
        <v>18</v>
      </c>
      <c r="J56" s="66"/>
      <c r="K56" s="66"/>
      <c r="L56" s="66"/>
      <c r="M56" s="64"/>
      <c r="N56" s="35">
        <f>H56*Parametri!$B$3</f>
        <v>13411.1</v>
      </c>
      <c r="O56" s="35">
        <f>I56*Parametri!$B$4</f>
        <v>2088.7200000000003</v>
      </c>
      <c r="P56" s="35">
        <f>F56*Parametri!$B$7</f>
        <v>4134.75</v>
      </c>
      <c r="Q56" s="35">
        <f>F56*Parametri!$B$8</f>
        <v>10653.75</v>
      </c>
      <c r="R56" s="35">
        <f>I56*Parametri!$B$9</f>
        <v>1680.3</v>
      </c>
      <c r="S56" s="35">
        <f>F56*Parametri!$B$12</f>
        <v>24400.499999999996</v>
      </c>
      <c r="T56" s="35">
        <f>G56*Parametri!$B$13</f>
        <v>0</v>
      </c>
      <c r="U56" s="36">
        <f>IF(J56="si",Parametri!$B$14,0)</f>
        <v>0</v>
      </c>
      <c r="V56" s="36">
        <f>IF(K56="si",Parametri!$B$15,0)</f>
        <v>0</v>
      </c>
      <c r="W56" s="36">
        <f>IF(L56="si",Parametri!$B$16,0)</f>
        <v>0</v>
      </c>
      <c r="X56" s="37">
        <f>IF(M56="si",Parametri!$B$17,0)</f>
        <v>0</v>
      </c>
      <c r="Y56" s="36">
        <f t="shared" si="6"/>
        <v>56369.119999999995</v>
      </c>
      <c r="Z56" s="36">
        <f t="shared" si="7"/>
        <v>5271.04</v>
      </c>
    </row>
    <row r="57" spans="1:26" ht="12.75">
      <c r="A57" s="42">
        <v>55</v>
      </c>
      <c r="B57" s="43" t="s">
        <v>174</v>
      </c>
      <c r="C57" s="42" t="s">
        <v>64</v>
      </c>
      <c r="D57" s="44" t="s">
        <v>175</v>
      </c>
      <c r="E57" s="42" t="s">
        <v>66</v>
      </c>
      <c r="F57" s="63">
        <v>56</v>
      </c>
      <c r="G57" s="32"/>
      <c r="H57" s="40">
        <v>58</v>
      </c>
      <c r="I57" s="40">
        <v>12</v>
      </c>
      <c r="J57" s="66"/>
      <c r="K57" s="66"/>
      <c r="L57" s="66"/>
      <c r="M57" s="64"/>
      <c r="N57" s="35">
        <f>H57*Parametri!$B$3</f>
        <v>9485.900000000001</v>
      </c>
      <c r="O57" s="35">
        <f>I57*Parametri!$B$4</f>
        <v>1392.48</v>
      </c>
      <c r="P57" s="35">
        <f>F57*Parametri!$B$7</f>
        <v>3087.28</v>
      </c>
      <c r="Q57" s="35">
        <f>F57*Parametri!$B$8</f>
        <v>7954.800000000001</v>
      </c>
      <c r="R57" s="35">
        <f>I57*Parametri!$B$9</f>
        <v>1120.1999999999998</v>
      </c>
      <c r="S57" s="35">
        <f>F57*Parametri!$B$12</f>
        <v>18219.039999999997</v>
      </c>
      <c r="T57" s="35">
        <f>G57*Parametri!$B$13</f>
        <v>0</v>
      </c>
      <c r="U57" s="36">
        <f>IF(J57="si",Parametri!$B$14,0)</f>
        <v>0</v>
      </c>
      <c r="V57" s="36">
        <f>IF(K57="si",Parametri!$B$15,0)</f>
        <v>0</v>
      </c>
      <c r="W57" s="36">
        <f>IF(L57="si",Parametri!$B$16,0)</f>
        <v>0</v>
      </c>
      <c r="X57" s="37">
        <f>IF(M57="si",Parametri!$B$17,0)</f>
        <v>0</v>
      </c>
      <c r="Y57" s="36">
        <f t="shared" si="6"/>
        <v>41259.7</v>
      </c>
      <c r="Z57" s="36">
        <f t="shared" si="7"/>
        <v>3858.17</v>
      </c>
    </row>
    <row r="58" spans="1:26" ht="12.75">
      <c r="A58" s="42">
        <v>56</v>
      </c>
      <c r="B58" s="43" t="s">
        <v>176</v>
      </c>
      <c r="C58" s="42" t="s">
        <v>64</v>
      </c>
      <c r="D58" s="44" t="s">
        <v>177</v>
      </c>
      <c r="E58" s="42" t="s">
        <v>66</v>
      </c>
      <c r="F58" s="63">
        <v>115</v>
      </c>
      <c r="G58" s="32"/>
      <c r="H58" s="40">
        <v>120</v>
      </c>
      <c r="I58" s="40">
        <v>24</v>
      </c>
      <c r="J58" s="66"/>
      <c r="K58" s="66"/>
      <c r="L58" s="66"/>
      <c r="M58" s="64"/>
      <c r="N58" s="35">
        <f>H58*Parametri!$B$3</f>
        <v>19626</v>
      </c>
      <c r="O58" s="35">
        <f>I58*Parametri!$B$4</f>
        <v>2784.96</v>
      </c>
      <c r="P58" s="35">
        <f>F58*Parametri!$B$7</f>
        <v>6339.950000000001</v>
      </c>
      <c r="Q58" s="35">
        <f>F58*Parametri!$B$8</f>
        <v>16335.750000000002</v>
      </c>
      <c r="R58" s="35">
        <f>I58*Parametri!$B$9</f>
        <v>2240.3999999999996</v>
      </c>
      <c r="S58" s="35">
        <f>F58*Parametri!$B$12</f>
        <v>37414.1</v>
      </c>
      <c r="T58" s="35">
        <f>G58*Parametri!$B$13</f>
        <v>0</v>
      </c>
      <c r="U58" s="36">
        <f>IF(J58="si",Parametri!$B$14,0)</f>
        <v>0</v>
      </c>
      <c r="V58" s="36">
        <f>IF(K58="si",Parametri!$B$15,0)</f>
        <v>0</v>
      </c>
      <c r="W58" s="36">
        <f>IF(L58="si",Parametri!$B$16,0)</f>
        <v>0</v>
      </c>
      <c r="X58" s="37">
        <f>IF(M58="si",Parametri!$B$17,0)</f>
        <v>0</v>
      </c>
      <c r="Y58" s="36">
        <f t="shared" si="6"/>
        <v>84741.16</v>
      </c>
      <c r="Z58" s="36">
        <f t="shared" si="7"/>
        <v>7924.09</v>
      </c>
    </row>
    <row r="59" spans="1:26" ht="12.75">
      <c r="A59" s="42">
        <v>57</v>
      </c>
      <c r="B59" s="43" t="s">
        <v>178</v>
      </c>
      <c r="C59" s="42" t="s">
        <v>64</v>
      </c>
      <c r="D59" s="44" t="s">
        <v>179</v>
      </c>
      <c r="E59" s="42" t="s">
        <v>66</v>
      </c>
      <c r="F59" s="63">
        <v>71</v>
      </c>
      <c r="G59" s="32"/>
      <c r="H59" s="40">
        <v>77</v>
      </c>
      <c r="I59" s="40">
        <v>15</v>
      </c>
      <c r="J59" s="66"/>
      <c r="K59" s="66"/>
      <c r="L59" s="66"/>
      <c r="M59" s="64"/>
      <c r="N59" s="35">
        <f>H59*Parametri!$B$3</f>
        <v>12593.35</v>
      </c>
      <c r="O59" s="35">
        <f>I59*Parametri!$B$4</f>
        <v>1740.6000000000001</v>
      </c>
      <c r="P59" s="35">
        <f>F59*Parametri!$B$7</f>
        <v>3914.23</v>
      </c>
      <c r="Q59" s="35">
        <f>F59*Parametri!$B$8</f>
        <v>10085.550000000001</v>
      </c>
      <c r="R59" s="35">
        <f>I59*Parametri!$B$9</f>
        <v>1400.25</v>
      </c>
      <c r="S59" s="35">
        <f>F59*Parametri!$B$12</f>
        <v>23099.14</v>
      </c>
      <c r="T59" s="35">
        <f>G59*Parametri!$B$13</f>
        <v>0</v>
      </c>
      <c r="U59" s="36">
        <f>IF(J59="si",Parametri!$B$14,0)</f>
        <v>0</v>
      </c>
      <c r="V59" s="36">
        <f>IF(K59="si",Parametri!$B$15,0)</f>
        <v>0</v>
      </c>
      <c r="W59" s="36">
        <f>IF(L59="si",Parametri!$B$16,0)</f>
        <v>0</v>
      </c>
      <c r="X59" s="37">
        <f>IF(M59="si",Parametri!$B$17,0)</f>
        <v>0</v>
      </c>
      <c r="Y59" s="36">
        <f t="shared" si="6"/>
        <v>52833.12</v>
      </c>
      <c r="Z59" s="36">
        <f t="shared" si="7"/>
        <v>4940.39</v>
      </c>
    </row>
    <row r="60" spans="1:26" ht="12.75">
      <c r="A60" s="42">
        <v>58</v>
      </c>
      <c r="B60" s="43" t="s">
        <v>180</v>
      </c>
      <c r="C60" s="42" t="s">
        <v>64</v>
      </c>
      <c r="D60" s="44" t="s">
        <v>181</v>
      </c>
      <c r="E60" s="42" t="s">
        <v>66</v>
      </c>
      <c r="F60" s="63">
        <v>74</v>
      </c>
      <c r="G60" s="32"/>
      <c r="H60" s="40">
        <v>76</v>
      </c>
      <c r="I60" s="40">
        <v>18</v>
      </c>
      <c r="J60" s="66"/>
      <c r="K60" s="66"/>
      <c r="L60" s="66"/>
      <c r="M60" s="64"/>
      <c r="N60" s="35">
        <f>H60*Parametri!$B$3</f>
        <v>12429.800000000001</v>
      </c>
      <c r="O60" s="35">
        <f>I60*Parametri!$B$4</f>
        <v>2088.7200000000003</v>
      </c>
      <c r="P60" s="35">
        <f>F60*Parametri!$B$7</f>
        <v>4079.6200000000003</v>
      </c>
      <c r="Q60" s="35">
        <f>F60*Parametri!$B$8</f>
        <v>10511.7</v>
      </c>
      <c r="R60" s="35">
        <f>I60*Parametri!$B$9</f>
        <v>1680.3</v>
      </c>
      <c r="S60" s="35">
        <f>F60*Parametri!$B$12</f>
        <v>24075.16</v>
      </c>
      <c r="T60" s="35">
        <f>G60*Parametri!$B$13</f>
        <v>0</v>
      </c>
      <c r="U60" s="36">
        <f>IF(J60="si",Parametri!$B$14,0)</f>
        <v>0</v>
      </c>
      <c r="V60" s="36">
        <f>IF(K60="si",Parametri!$B$15,0)</f>
        <v>0</v>
      </c>
      <c r="W60" s="36">
        <f>IF(L60="si",Parametri!$B$16,0)</f>
        <v>0</v>
      </c>
      <c r="X60" s="37">
        <f>IF(M60="si",Parametri!$B$17,0)</f>
        <v>0</v>
      </c>
      <c r="Y60" s="36">
        <f t="shared" si="6"/>
        <v>54865.3</v>
      </c>
      <c r="Z60" s="36">
        <f t="shared" si="7"/>
        <v>5130.42</v>
      </c>
    </row>
    <row r="61" spans="1:26" ht="12.75">
      <c r="A61" s="42">
        <v>59</v>
      </c>
      <c r="B61" s="43" t="s">
        <v>182</v>
      </c>
      <c r="C61" s="42" t="s">
        <v>64</v>
      </c>
      <c r="D61" s="44" t="s">
        <v>183</v>
      </c>
      <c r="E61" s="42" t="s">
        <v>66</v>
      </c>
      <c r="F61" s="63">
        <v>62</v>
      </c>
      <c r="G61" s="32"/>
      <c r="H61" s="40">
        <v>65</v>
      </c>
      <c r="I61" s="40">
        <v>17</v>
      </c>
      <c r="J61" s="66"/>
      <c r="K61" s="66"/>
      <c r="L61" s="66"/>
      <c r="M61" s="64"/>
      <c r="N61" s="35">
        <f>H61*Parametri!$B$3</f>
        <v>10630.75</v>
      </c>
      <c r="O61" s="35">
        <f>I61*Parametri!$B$4</f>
        <v>1972.68</v>
      </c>
      <c r="P61" s="35">
        <f>F61*Parametri!$B$7</f>
        <v>3418.06</v>
      </c>
      <c r="Q61" s="35">
        <f>F61*Parametri!$B$8</f>
        <v>8807.1</v>
      </c>
      <c r="R61" s="35">
        <f>I61*Parametri!$B$9</f>
        <v>1586.9499999999998</v>
      </c>
      <c r="S61" s="35">
        <f>F61*Parametri!$B$12</f>
        <v>20171.079999999998</v>
      </c>
      <c r="T61" s="35">
        <f>G61*Parametri!$B$13</f>
        <v>0</v>
      </c>
      <c r="U61" s="36">
        <f>IF(J61="si",Parametri!$B$14,0)</f>
        <v>0</v>
      </c>
      <c r="V61" s="36">
        <f>IF(K61="si",Parametri!$B$15,0)</f>
        <v>0</v>
      </c>
      <c r="W61" s="36">
        <f>IF(L61="si",Parametri!$B$16,0)</f>
        <v>0</v>
      </c>
      <c r="X61" s="37">
        <f>IF(M61="si",Parametri!$B$17,0)</f>
        <v>0</v>
      </c>
      <c r="Y61" s="36">
        <f t="shared" si="6"/>
        <v>46586.619999999995</v>
      </c>
      <c r="Z61" s="36">
        <f t="shared" si="7"/>
        <v>4356.28</v>
      </c>
    </row>
    <row r="62" spans="1:26" ht="12.75">
      <c r="A62" s="42">
        <v>60</v>
      </c>
      <c r="B62" s="43" t="s">
        <v>184</v>
      </c>
      <c r="C62" s="42" t="s">
        <v>64</v>
      </c>
      <c r="D62" s="44" t="s">
        <v>185</v>
      </c>
      <c r="E62" s="42" t="s">
        <v>186</v>
      </c>
      <c r="F62" s="63">
        <v>109</v>
      </c>
      <c r="G62" s="32"/>
      <c r="H62" s="40">
        <v>117</v>
      </c>
      <c r="I62" s="40">
        <v>22</v>
      </c>
      <c r="J62" s="66"/>
      <c r="K62" s="66"/>
      <c r="L62" s="66"/>
      <c r="M62" s="64"/>
      <c r="N62" s="35">
        <f>H62*Parametri!$B$3</f>
        <v>19135.350000000002</v>
      </c>
      <c r="O62" s="35">
        <f>I62*Parametri!$B$4</f>
        <v>2552.88</v>
      </c>
      <c r="P62" s="35">
        <f>F62*Parametri!$B$7</f>
        <v>6009.17</v>
      </c>
      <c r="Q62" s="35">
        <f>F62*Parametri!$B$8</f>
        <v>15483.45</v>
      </c>
      <c r="R62" s="35">
        <f>I62*Parametri!$B$9</f>
        <v>2053.7</v>
      </c>
      <c r="S62" s="35">
        <f>F62*Parametri!$B$12</f>
        <v>35462.06</v>
      </c>
      <c r="T62" s="35">
        <f>G62*Parametri!$B$13</f>
        <v>0</v>
      </c>
      <c r="U62" s="36">
        <f>IF(J62="si",Parametri!$B$14,0)</f>
        <v>0</v>
      </c>
      <c r="V62" s="36">
        <f>IF(K62="si",Parametri!$B$15,0)</f>
        <v>0</v>
      </c>
      <c r="W62" s="36">
        <f>IF(L62="si",Parametri!$B$16,0)</f>
        <v>0</v>
      </c>
      <c r="X62" s="37">
        <f>IF(M62="si",Parametri!$B$17,0)</f>
        <v>0</v>
      </c>
      <c r="Y62" s="36">
        <f t="shared" si="6"/>
        <v>80696.61</v>
      </c>
      <c r="Z62" s="36">
        <f t="shared" si="7"/>
        <v>7545.89</v>
      </c>
    </row>
    <row r="63" spans="1:26" ht="12.75">
      <c r="A63" s="42">
        <v>61</v>
      </c>
      <c r="B63" s="43" t="s">
        <v>187</v>
      </c>
      <c r="C63" s="42" t="s">
        <v>64</v>
      </c>
      <c r="D63" s="44" t="s">
        <v>188</v>
      </c>
      <c r="E63" s="42" t="s">
        <v>186</v>
      </c>
      <c r="F63" s="63">
        <v>98</v>
      </c>
      <c r="G63" s="32"/>
      <c r="H63" s="40">
        <v>101</v>
      </c>
      <c r="I63" s="40">
        <v>21</v>
      </c>
      <c r="J63" s="66"/>
      <c r="K63" s="66"/>
      <c r="L63" s="66"/>
      <c r="M63" s="64"/>
      <c r="N63" s="35">
        <f>H63*Parametri!$B$3</f>
        <v>16518.550000000003</v>
      </c>
      <c r="O63" s="35">
        <f>I63*Parametri!$B$4</f>
        <v>2436.84</v>
      </c>
      <c r="P63" s="35">
        <f>F63*Parametri!$B$7</f>
        <v>5402.740000000001</v>
      </c>
      <c r="Q63" s="35">
        <f>F63*Parametri!$B$8</f>
        <v>13920.900000000001</v>
      </c>
      <c r="R63" s="35">
        <f>I63*Parametri!$B$9</f>
        <v>1960.35</v>
      </c>
      <c r="S63" s="35">
        <f>F63*Parametri!$B$12</f>
        <v>31883.319999999996</v>
      </c>
      <c r="T63" s="35">
        <f>G63*Parametri!$B$13</f>
        <v>0</v>
      </c>
      <c r="U63" s="36">
        <f>IF(J63="si",Parametri!$B$14,0)</f>
        <v>0</v>
      </c>
      <c r="V63" s="36">
        <f>IF(K63="si",Parametri!$B$15,0)</f>
        <v>0</v>
      </c>
      <c r="W63" s="36">
        <f>IF(L63="si",Parametri!$B$16,0)</f>
        <v>0</v>
      </c>
      <c r="X63" s="37">
        <f>IF(M63="si",Parametri!$B$17,0)</f>
        <v>0</v>
      </c>
      <c r="Y63" s="36">
        <f t="shared" si="6"/>
        <v>72122.7</v>
      </c>
      <c r="Z63" s="36">
        <f t="shared" si="7"/>
        <v>6744.15</v>
      </c>
    </row>
    <row r="64" spans="1:26" ht="12.75">
      <c r="A64" s="42">
        <v>62</v>
      </c>
      <c r="B64" s="43" t="s">
        <v>189</v>
      </c>
      <c r="C64" s="42" t="s">
        <v>64</v>
      </c>
      <c r="D64" s="44" t="s">
        <v>65</v>
      </c>
      <c r="E64" s="42" t="s">
        <v>186</v>
      </c>
      <c r="F64" s="63">
        <v>95</v>
      </c>
      <c r="G64" s="32"/>
      <c r="H64" s="40">
        <v>97</v>
      </c>
      <c r="I64" s="40">
        <v>21</v>
      </c>
      <c r="J64" s="66"/>
      <c r="K64" s="66"/>
      <c r="L64" s="66"/>
      <c r="M64" s="64"/>
      <c r="N64" s="35">
        <f>H64*Parametri!$B$3</f>
        <v>15864.35</v>
      </c>
      <c r="O64" s="35">
        <f>I64*Parametri!$B$4</f>
        <v>2436.84</v>
      </c>
      <c r="P64" s="35">
        <f>F64*Parametri!$B$7</f>
        <v>5237.35</v>
      </c>
      <c r="Q64" s="35">
        <f>F64*Parametri!$B$8</f>
        <v>13494.750000000002</v>
      </c>
      <c r="R64" s="35">
        <f>I64*Parametri!$B$9</f>
        <v>1960.35</v>
      </c>
      <c r="S64" s="35">
        <f>F64*Parametri!$B$12</f>
        <v>30907.3</v>
      </c>
      <c r="T64" s="35">
        <f>G64*Parametri!$B$13</f>
        <v>0</v>
      </c>
      <c r="U64" s="36">
        <f>IF(J64="si",Parametri!$B$14,0)</f>
        <v>0</v>
      </c>
      <c r="V64" s="36">
        <f>IF(K64="si",Parametri!$B$15,0)</f>
        <v>0</v>
      </c>
      <c r="W64" s="36">
        <f>IF(L64="si",Parametri!$B$16,0)</f>
        <v>0</v>
      </c>
      <c r="X64" s="37">
        <f>IF(M64="si",Parametri!$B$17,0)</f>
        <v>0</v>
      </c>
      <c r="Y64" s="36">
        <f t="shared" si="6"/>
        <v>69900.94</v>
      </c>
      <c r="Z64" s="36">
        <f t="shared" si="7"/>
        <v>6536.39</v>
      </c>
    </row>
    <row r="65" spans="1:26" ht="12.75">
      <c r="A65" s="42">
        <v>63</v>
      </c>
      <c r="B65" s="43" t="s">
        <v>190</v>
      </c>
      <c r="C65" s="42" t="s">
        <v>64</v>
      </c>
      <c r="D65" s="44" t="s">
        <v>68</v>
      </c>
      <c r="E65" s="42" t="s">
        <v>186</v>
      </c>
      <c r="F65" s="63">
        <v>105</v>
      </c>
      <c r="G65" s="32"/>
      <c r="H65" s="40">
        <v>110</v>
      </c>
      <c r="I65" s="40">
        <v>25</v>
      </c>
      <c r="J65" s="66"/>
      <c r="K65" s="66"/>
      <c r="L65" s="66"/>
      <c r="M65" s="64"/>
      <c r="N65" s="35">
        <f>H65*Parametri!$B$3</f>
        <v>17990.5</v>
      </c>
      <c r="O65" s="35">
        <f>I65*Parametri!$B$4</f>
        <v>2901</v>
      </c>
      <c r="P65" s="35">
        <f>F65*Parametri!$B$7</f>
        <v>5788.650000000001</v>
      </c>
      <c r="Q65" s="35">
        <f>F65*Parametri!$B$8</f>
        <v>14915.250000000002</v>
      </c>
      <c r="R65" s="35">
        <f>I65*Parametri!$B$9</f>
        <v>2333.75</v>
      </c>
      <c r="S65" s="35">
        <f>F65*Parametri!$B$12</f>
        <v>34160.7</v>
      </c>
      <c r="T65" s="35">
        <f>G65*Parametri!$B$13</f>
        <v>0</v>
      </c>
      <c r="U65" s="36">
        <f>IF(J65="si",Parametri!$B$14,0)</f>
        <v>0</v>
      </c>
      <c r="V65" s="36">
        <f>IF(K65="si",Parametri!$B$15,0)</f>
        <v>0</v>
      </c>
      <c r="W65" s="36">
        <f>IF(L65="si",Parametri!$B$16,0)</f>
        <v>0</v>
      </c>
      <c r="X65" s="37">
        <f>IF(M65="si",Parametri!$B$17,0)</f>
        <v>0</v>
      </c>
      <c r="Y65" s="36">
        <f t="shared" si="6"/>
        <v>78089.85</v>
      </c>
      <c r="Z65" s="36">
        <f t="shared" si="7"/>
        <v>7302.13</v>
      </c>
    </row>
    <row r="66" spans="1:26" ht="12.75">
      <c r="A66" s="42">
        <v>64</v>
      </c>
      <c r="B66" s="43" t="s">
        <v>191</v>
      </c>
      <c r="C66" s="42" t="s">
        <v>64</v>
      </c>
      <c r="D66" s="44" t="s">
        <v>185</v>
      </c>
      <c r="E66" s="42" t="s">
        <v>192</v>
      </c>
      <c r="F66" s="63">
        <v>148</v>
      </c>
      <c r="G66" s="32"/>
      <c r="H66" s="40">
        <v>159</v>
      </c>
      <c r="I66" s="40">
        <v>33</v>
      </c>
      <c r="J66" s="66"/>
      <c r="K66" s="66"/>
      <c r="L66" s="66"/>
      <c r="M66" s="64"/>
      <c r="N66" s="35">
        <f>H66*Parametri!$B$3</f>
        <v>26004.45</v>
      </c>
      <c r="O66" s="35">
        <f>I66*Parametri!$B$4</f>
        <v>3829.32</v>
      </c>
      <c r="P66" s="35">
        <f>F66*Parametri!$B$7</f>
        <v>8159.240000000001</v>
      </c>
      <c r="Q66" s="35">
        <f>F66*Parametri!$B$8</f>
        <v>21023.4</v>
      </c>
      <c r="R66" s="35">
        <f>I66*Parametri!$B$9</f>
        <v>3080.5499999999997</v>
      </c>
      <c r="S66" s="35">
        <f>F66*Parametri!$B$12</f>
        <v>48150.32</v>
      </c>
      <c r="T66" s="35">
        <f>G66*Parametri!$B$13</f>
        <v>0</v>
      </c>
      <c r="U66" s="36">
        <f>IF(J66="si",Parametri!$B$14,0)</f>
        <v>0</v>
      </c>
      <c r="V66" s="36">
        <f>IF(K66="si",Parametri!$B$15,0)</f>
        <v>0</v>
      </c>
      <c r="W66" s="36">
        <f>IF(L66="si",Parametri!$B$16,0)</f>
        <v>0</v>
      </c>
      <c r="X66" s="37">
        <f>IF(M66="si",Parametri!$B$17,0)</f>
        <v>0</v>
      </c>
      <c r="Y66" s="36">
        <f t="shared" si="6"/>
        <v>110247.28</v>
      </c>
      <c r="Z66" s="36">
        <f t="shared" si="7"/>
        <v>10309.15</v>
      </c>
    </row>
    <row r="67" spans="1:26" ht="12.75">
      <c r="A67" s="42">
        <v>65</v>
      </c>
      <c r="B67" s="43" t="s">
        <v>193</v>
      </c>
      <c r="C67" s="42" t="s">
        <v>64</v>
      </c>
      <c r="D67" s="44" t="s">
        <v>188</v>
      </c>
      <c r="E67" s="42" t="s">
        <v>192</v>
      </c>
      <c r="F67" s="63">
        <v>86</v>
      </c>
      <c r="G67" s="32"/>
      <c r="H67" s="40">
        <v>94</v>
      </c>
      <c r="I67" s="40">
        <v>17</v>
      </c>
      <c r="J67" s="66"/>
      <c r="K67" s="66"/>
      <c r="L67" s="66"/>
      <c r="M67" s="64"/>
      <c r="N67" s="35">
        <f>H67*Parametri!$B$3</f>
        <v>15373.7</v>
      </c>
      <c r="O67" s="35">
        <f>I67*Parametri!$B$4</f>
        <v>1972.68</v>
      </c>
      <c r="P67" s="35">
        <f>F67*Parametri!$B$7</f>
        <v>4741.18</v>
      </c>
      <c r="Q67" s="35">
        <f>F67*Parametri!$B$8</f>
        <v>12216.300000000001</v>
      </c>
      <c r="R67" s="35">
        <f>I67*Parametri!$B$9</f>
        <v>1586.9499999999998</v>
      </c>
      <c r="S67" s="35">
        <f>F67*Parametri!$B$12</f>
        <v>27979.239999999998</v>
      </c>
      <c r="T67" s="35">
        <f>G67*Parametri!$B$13</f>
        <v>0</v>
      </c>
      <c r="U67" s="36">
        <f>IF(J67="si",Parametri!$B$14,0)</f>
        <v>0</v>
      </c>
      <c r="V67" s="36">
        <f>IF(K67="si",Parametri!$B$15,0)</f>
        <v>0</v>
      </c>
      <c r="W67" s="36">
        <f>IF(L67="si",Parametri!$B$16,0)</f>
        <v>0</v>
      </c>
      <c r="X67" s="37">
        <f>IF(M67="si",Parametri!$B$17,0)</f>
        <v>0</v>
      </c>
      <c r="Y67" s="36">
        <f t="shared" si="6"/>
        <v>63870.049999999996</v>
      </c>
      <c r="Z67" s="36">
        <f t="shared" si="7"/>
        <v>5972.45</v>
      </c>
    </row>
    <row r="68" spans="1:26" ht="12.75">
      <c r="A68" s="42">
        <v>66</v>
      </c>
      <c r="B68" s="43" t="s">
        <v>194</v>
      </c>
      <c r="C68" s="42" t="s">
        <v>64</v>
      </c>
      <c r="D68" s="44" t="s">
        <v>65</v>
      </c>
      <c r="E68" s="42" t="s">
        <v>192</v>
      </c>
      <c r="F68" s="63">
        <v>82</v>
      </c>
      <c r="G68" s="32"/>
      <c r="H68" s="40">
        <v>89</v>
      </c>
      <c r="I68" s="40">
        <v>20</v>
      </c>
      <c r="J68" s="66"/>
      <c r="K68" s="66"/>
      <c r="L68" s="66"/>
      <c r="M68" s="64"/>
      <c r="N68" s="35">
        <f>H68*Parametri!$B$3</f>
        <v>14555.95</v>
      </c>
      <c r="O68" s="35">
        <f>I68*Parametri!$B$4</f>
        <v>2320.8</v>
      </c>
      <c r="P68" s="35">
        <f>F68*Parametri!$B$7</f>
        <v>4520.66</v>
      </c>
      <c r="Q68" s="35">
        <f>F68*Parametri!$B$8</f>
        <v>11648.1</v>
      </c>
      <c r="R68" s="35">
        <f>I68*Parametri!$B$9</f>
        <v>1867</v>
      </c>
      <c r="S68" s="35">
        <f>F68*Parametri!$B$12</f>
        <v>26677.879999999997</v>
      </c>
      <c r="T68" s="35">
        <f>G68*Parametri!$B$13</f>
        <v>0</v>
      </c>
      <c r="U68" s="36">
        <f>IF(J68="si",Parametri!$B$14,0)</f>
        <v>0</v>
      </c>
      <c r="V68" s="36">
        <f>IF(K68="si",Parametri!$B$15,0)</f>
        <v>0</v>
      </c>
      <c r="W68" s="36">
        <f>IF(L68="si",Parametri!$B$16,0)</f>
        <v>0</v>
      </c>
      <c r="X68" s="37">
        <f>IF(M68="si",Parametri!$B$17,0)</f>
        <v>0</v>
      </c>
      <c r="Y68" s="36">
        <f aca="true" t="shared" si="8" ref="Y68:Y83">SUM(N68:X68)</f>
        <v>61590.39</v>
      </c>
      <c r="Z68" s="36">
        <f aca="true" t="shared" si="9" ref="Z68:Z83">ROUND((Y68/90.9*100)*8.5%,2)</f>
        <v>5759.28</v>
      </c>
    </row>
    <row r="69" spans="1:26" ht="12.75">
      <c r="A69" s="42">
        <v>67</v>
      </c>
      <c r="B69" s="43" t="s">
        <v>195</v>
      </c>
      <c r="C69" s="42" t="s">
        <v>64</v>
      </c>
      <c r="D69" s="44" t="s">
        <v>196</v>
      </c>
      <c r="E69" s="42" t="s">
        <v>197</v>
      </c>
      <c r="F69" s="63">
        <v>55</v>
      </c>
      <c r="G69" s="32"/>
      <c r="H69" s="40">
        <v>59</v>
      </c>
      <c r="I69" s="40">
        <v>15</v>
      </c>
      <c r="J69" s="66"/>
      <c r="K69" s="66"/>
      <c r="L69" s="66"/>
      <c r="M69" s="64"/>
      <c r="N69" s="35">
        <f>H69*Parametri!$B$3</f>
        <v>9649.45</v>
      </c>
      <c r="O69" s="35">
        <f>I69*Parametri!$B$4</f>
        <v>1740.6000000000001</v>
      </c>
      <c r="P69" s="35">
        <f>F69*Parametri!$B$7</f>
        <v>3032.15</v>
      </c>
      <c r="Q69" s="35">
        <f>F69*Parametri!$B$8</f>
        <v>7812.750000000001</v>
      </c>
      <c r="R69" s="35">
        <f>I69*Parametri!$B$9</f>
        <v>1400.25</v>
      </c>
      <c r="S69" s="35">
        <f>F69*Parametri!$B$12</f>
        <v>17893.699999999997</v>
      </c>
      <c r="T69" s="35">
        <f>G69*Parametri!$B$13</f>
        <v>0</v>
      </c>
      <c r="U69" s="36">
        <f>IF(J69="si",Parametri!$B$14,0)</f>
        <v>0</v>
      </c>
      <c r="V69" s="36">
        <f>IF(K69="si",Parametri!$B$15,0)</f>
        <v>0</v>
      </c>
      <c r="W69" s="36">
        <f>IF(L69="si",Parametri!$B$16,0)</f>
        <v>0</v>
      </c>
      <c r="X69" s="37">
        <f>IF(M69="si",Parametri!$B$17,0)</f>
        <v>0</v>
      </c>
      <c r="Y69" s="36">
        <f t="shared" si="8"/>
        <v>41528.899999999994</v>
      </c>
      <c r="Z69" s="36">
        <f t="shared" si="9"/>
        <v>3883.34</v>
      </c>
    </row>
    <row r="70" spans="1:26" ht="12.75">
      <c r="A70" s="42">
        <v>68</v>
      </c>
      <c r="B70" s="43" t="s">
        <v>198</v>
      </c>
      <c r="C70" s="42" t="s">
        <v>64</v>
      </c>
      <c r="D70" s="44" t="s">
        <v>185</v>
      </c>
      <c r="E70" s="42" t="s">
        <v>199</v>
      </c>
      <c r="F70" s="63">
        <v>89</v>
      </c>
      <c r="G70" s="32"/>
      <c r="H70" s="40">
        <v>96</v>
      </c>
      <c r="I70" s="40">
        <v>20</v>
      </c>
      <c r="J70" s="66"/>
      <c r="K70" s="66"/>
      <c r="L70" s="66"/>
      <c r="M70" s="64"/>
      <c r="N70" s="35">
        <f>H70*Parametri!$B$3</f>
        <v>15700.800000000001</v>
      </c>
      <c r="O70" s="35">
        <f>I70*Parametri!$B$4</f>
        <v>2320.8</v>
      </c>
      <c r="P70" s="35">
        <f>F70*Parametri!$B$7</f>
        <v>4906.570000000001</v>
      </c>
      <c r="Q70" s="35">
        <f>F70*Parametri!$B$8</f>
        <v>12642.45</v>
      </c>
      <c r="R70" s="35">
        <f>I70*Parametri!$B$9</f>
        <v>1867</v>
      </c>
      <c r="S70" s="35">
        <f>F70*Parametri!$B$12</f>
        <v>28955.26</v>
      </c>
      <c r="T70" s="35">
        <f>G70*Parametri!$B$13</f>
        <v>0</v>
      </c>
      <c r="U70" s="36">
        <f>IF(J70="si",Parametri!$B$14,0)</f>
        <v>0</v>
      </c>
      <c r="V70" s="36">
        <f>IF(K70="si",Parametri!$B$15,0)</f>
        <v>0</v>
      </c>
      <c r="W70" s="36">
        <f>IF(L70="si",Parametri!$B$16,0)</f>
        <v>0</v>
      </c>
      <c r="X70" s="37">
        <f>IF(M70="si",Parametri!$B$17,0)</f>
        <v>0</v>
      </c>
      <c r="Y70" s="36">
        <f t="shared" si="8"/>
        <v>66392.88</v>
      </c>
      <c r="Z70" s="36">
        <f t="shared" si="9"/>
        <v>6208.36</v>
      </c>
    </row>
    <row r="71" spans="1:26" ht="12.75">
      <c r="A71" s="42">
        <v>69</v>
      </c>
      <c r="B71" s="43" t="s">
        <v>200</v>
      </c>
      <c r="C71" s="42" t="s">
        <v>64</v>
      </c>
      <c r="D71" s="44" t="s">
        <v>188</v>
      </c>
      <c r="E71" s="42" t="s">
        <v>199</v>
      </c>
      <c r="F71" s="63">
        <v>70</v>
      </c>
      <c r="G71" s="32"/>
      <c r="H71" s="40">
        <v>76</v>
      </c>
      <c r="I71" s="40">
        <v>15</v>
      </c>
      <c r="J71" s="66"/>
      <c r="K71" s="66"/>
      <c r="L71" s="66"/>
      <c r="M71" s="64"/>
      <c r="N71" s="35">
        <f>H71*Parametri!$B$3</f>
        <v>12429.800000000001</v>
      </c>
      <c r="O71" s="35">
        <f>I71*Parametri!$B$4</f>
        <v>1740.6000000000001</v>
      </c>
      <c r="P71" s="35">
        <f>F71*Parametri!$B$7</f>
        <v>3859.1000000000004</v>
      </c>
      <c r="Q71" s="35">
        <f>F71*Parametri!$B$8</f>
        <v>9943.5</v>
      </c>
      <c r="R71" s="35">
        <f>I71*Parametri!$B$9</f>
        <v>1400.25</v>
      </c>
      <c r="S71" s="35">
        <f>F71*Parametri!$B$12</f>
        <v>22773.8</v>
      </c>
      <c r="T71" s="35">
        <f>G71*Parametri!$B$13</f>
        <v>0</v>
      </c>
      <c r="U71" s="36">
        <f>IF(J71="si",Parametri!$B$14,0)</f>
        <v>0</v>
      </c>
      <c r="V71" s="36">
        <f>IF(K71="si",Parametri!$B$15,0)</f>
        <v>0</v>
      </c>
      <c r="W71" s="36">
        <f>IF(L71="si",Parametri!$B$16,0)</f>
        <v>0</v>
      </c>
      <c r="X71" s="37">
        <f>IF(M71="si",Parametri!$B$17,0)</f>
        <v>0</v>
      </c>
      <c r="Y71" s="36">
        <f t="shared" si="8"/>
        <v>52147.05</v>
      </c>
      <c r="Z71" s="36">
        <f t="shared" si="9"/>
        <v>4876.24</v>
      </c>
    </row>
    <row r="72" spans="1:26" ht="12.75">
      <c r="A72" s="42">
        <v>70</v>
      </c>
      <c r="B72" s="43" t="s">
        <v>201</v>
      </c>
      <c r="C72" s="42" t="s">
        <v>64</v>
      </c>
      <c r="D72" s="44" t="s">
        <v>65</v>
      </c>
      <c r="E72" s="42" t="s">
        <v>199</v>
      </c>
      <c r="F72" s="63">
        <v>79</v>
      </c>
      <c r="G72" s="32"/>
      <c r="H72" s="40">
        <v>85</v>
      </c>
      <c r="I72" s="40">
        <v>20</v>
      </c>
      <c r="J72" s="66"/>
      <c r="K72" s="66"/>
      <c r="L72" s="66"/>
      <c r="M72" s="64"/>
      <c r="N72" s="35">
        <f>H72*Parametri!$B$3</f>
        <v>13901.750000000002</v>
      </c>
      <c r="O72" s="35">
        <f>I72*Parametri!$B$4</f>
        <v>2320.8</v>
      </c>
      <c r="P72" s="35">
        <f>F72*Parametri!$B$7</f>
        <v>4355.27</v>
      </c>
      <c r="Q72" s="35">
        <f>F72*Parametri!$B$8</f>
        <v>11221.95</v>
      </c>
      <c r="R72" s="35">
        <f>I72*Parametri!$B$9</f>
        <v>1867</v>
      </c>
      <c r="S72" s="35">
        <f>F72*Parametri!$B$12</f>
        <v>25701.859999999997</v>
      </c>
      <c r="T72" s="35">
        <f>G72*Parametri!$B$13</f>
        <v>0</v>
      </c>
      <c r="U72" s="36">
        <f>IF(J72="si",Parametri!$B$14,0)</f>
        <v>0</v>
      </c>
      <c r="V72" s="36">
        <f>IF(K72="si",Parametri!$B$15,0)</f>
        <v>0</v>
      </c>
      <c r="W72" s="36">
        <f>IF(L72="si",Parametri!$B$16,0)</f>
        <v>0</v>
      </c>
      <c r="X72" s="37">
        <f>IF(M72="si",Parametri!$B$17,0)</f>
        <v>0</v>
      </c>
      <c r="Y72" s="36">
        <f t="shared" si="8"/>
        <v>59368.630000000005</v>
      </c>
      <c r="Z72" s="36">
        <f t="shared" si="9"/>
        <v>5551.52</v>
      </c>
    </row>
    <row r="73" spans="1:26" ht="12.75">
      <c r="A73" s="42">
        <v>71</v>
      </c>
      <c r="B73" s="43" t="s">
        <v>202</v>
      </c>
      <c r="C73" s="42" t="s">
        <v>64</v>
      </c>
      <c r="D73" s="44" t="s">
        <v>68</v>
      </c>
      <c r="E73" s="42" t="s">
        <v>199</v>
      </c>
      <c r="F73" s="63">
        <v>64</v>
      </c>
      <c r="G73" s="32"/>
      <c r="H73" s="40">
        <v>70</v>
      </c>
      <c r="I73" s="40">
        <v>15</v>
      </c>
      <c r="J73" s="66"/>
      <c r="K73" s="66"/>
      <c r="L73" s="66"/>
      <c r="M73" s="64"/>
      <c r="N73" s="35">
        <f>H73*Parametri!$B$3</f>
        <v>11448.5</v>
      </c>
      <c r="O73" s="35">
        <f>I73*Parametri!$B$4</f>
        <v>1740.6000000000001</v>
      </c>
      <c r="P73" s="35">
        <f>F73*Parametri!$B$7</f>
        <v>3528.32</v>
      </c>
      <c r="Q73" s="35">
        <f>F73*Parametri!$B$8</f>
        <v>9091.2</v>
      </c>
      <c r="R73" s="35">
        <f>I73*Parametri!$B$9</f>
        <v>1400.25</v>
      </c>
      <c r="S73" s="35">
        <f>F73*Parametri!$B$12</f>
        <v>20821.76</v>
      </c>
      <c r="T73" s="35">
        <f>G73*Parametri!$B$13</f>
        <v>0</v>
      </c>
      <c r="U73" s="36">
        <f>IF(J73="si",Parametri!$B$14,0)</f>
        <v>0</v>
      </c>
      <c r="V73" s="36">
        <f>IF(K73="si",Parametri!$B$15,0)</f>
        <v>0</v>
      </c>
      <c r="W73" s="36">
        <f>IF(L73="si",Parametri!$B$16,0)</f>
        <v>0</v>
      </c>
      <c r="X73" s="37">
        <f>IF(M73="si",Parametri!$B$17,0)</f>
        <v>0</v>
      </c>
      <c r="Y73" s="36">
        <f t="shared" si="8"/>
        <v>48030.630000000005</v>
      </c>
      <c r="Z73" s="36">
        <f t="shared" si="9"/>
        <v>4491.31</v>
      </c>
    </row>
    <row r="74" spans="1:26" ht="12.75">
      <c r="A74" s="42">
        <v>72</v>
      </c>
      <c r="B74" s="43" t="s">
        <v>203</v>
      </c>
      <c r="C74" s="42" t="s">
        <v>64</v>
      </c>
      <c r="D74" s="44" t="s">
        <v>185</v>
      </c>
      <c r="E74" s="42" t="s">
        <v>204</v>
      </c>
      <c r="F74" s="63">
        <v>56</v>
      </c>
      <c r="G74" s="32"/>
      <c r="H74" s="40">
        <v>60</v>
      </c>
      <c r="I74" s="40">
        <v>15</v>
      </c>
      <c r="J74" s="66"/>
      <c r="K74" s="66"/>
      <c r="L74" s="66"/>
      <c r="M74" s="64"/>
      <c r="N74" s="35">
        <f>H74*Parametri!$B$3</f>
        <v>9813</v>
      </c>
      <c r="O74" s="35">
        <f>I74*Parametri!$B$4</f>
        <v>1740.6000000000001</v>
      </c>
      <c r="P74" s="35">
        <f>F74*Parametri!$B$7</f>
        <v>3087.28</v>
      </c>
      <c r="Q74" s="35">
        <f>F74*Parametri!$B$8</f>
        <v>7954.800000000001</v>
      </c>
      <c r="R74" s="35">
        <f>I74*Parametri!$B$9</f>
        <v>1400.25</v>
      </c>
      <c r="S74" s="35">
        <f>F74*Parametri!$B$12</f>
        <v>18219.039999999997</v>
      </c>
      <c r="T74" s="35">
        <f>G74*Parametri!$B$13</f>
        <v>0</v>
      </c>
      <c r="U74" s="36">
        <f>IF(J74="si",Parametri!$B$14,0)</f>
        <v>0</v>
      </c>
      <c r="V74" s="36">
        <f>IF(K74="si",Parametri!$B$15,0)</f>
        <v>0</v>
      </c>
      <c r="W74" s="36">
        <f>IF(L74="si",Parametri!$B$16,0)</f>
        <v>0</v>
      </c>
      <c r="X74" s="37">
        <f>IF(M74="si",Parametri!$B$17,0)</f>
        <v>0</v>
      </c>
      <c r="Y74" s="36">
        <f t="shared" si="8"/>
        <v>42214.97</v>
      </c>
      <c r="Z74" s="36">
        <f t="shared" si="9"/>
        <v>3947.49</v>
      </c>
    </row>
    <row r="75" spans="1:26" ht="12.75">
      <c r="A75" s="42">
        <v>73</v>
      </c>
      <c r="B75" s="43" t="s">
        <v>205</v>
      </c>
      <c r="C75" s="42" t="s">
        <v>64</v>
      </c>
      <c r="D75" s="44" t="s">
        <v>188</v>
      </c>
      <c r="E75" s="42" t="s">
        <v>204</v>
      </c>
      <c r="F75" s="63">
        <v>73</v>
      </c>
      <c r="G75" s="32"/>
      <c r="H75" s="40">
        <v>80</v>
      </c>
      <c r="I75" s="40">
        <v>17</v>
      </c>
      <c r="J75" s="66"/>
      <c r="K75" s="66"/>
      <c r="L75" s="66"/>
      <c r="M75" s="64"/>
      <c r="N75" s="35">
        <f>H75*Parametri!$B$3</f>
        <v>13084</v>
      </c>
      <c r="O75" s="35">
        <f>I75*Parametri!$B$4</f>
        <v>1972.68</v>
      </c>
      <c r="P75" s="35">
        <f>F75*Parametri!$B$7</f>
        <v>4024.4900000000002</v>
      </c>
      <c r="Q75" s="35">
        <f>F75*Parametri!$B$8</f>
        <v>10369.650000000001</v>
      </c>
      <c r="R75" s="35">
        <f>I75*Parametri!$B$9</f>
        <v>1586.9499999999998</v>
      </c>
      <c r="S75" s="35">
        <f>F75*Parametri!$B$12</f>
        <v>23749.82</v>
      </c>
      <c r="T75" s="35">
        <f>G75*Parametri!$B$13</f>
        <v>0</v>
      </c>
      <c r="U75" s="36">
        <f>IF(J75="si",Parametri!$B$14,0)</f>
        <v>0</v>
      </c>
      <c r="V75" s="36">
        <f>IF(K75="si",Parametri!$B$15,0)</f>
        <v>0</v>
      </c>
      <c r="W75" s="36">
        <f>IF(L75="si",Parametri!$B$16,0)</f>
        <v>0</v>
      </c>
      <c r="X75" s="37">
        <f>IF(M75="si",Parametri!$B$17,0)</f>
        <v>0</v>
      </c>
      <c r="Y75" s="36">
        <f t="shared" si="8"/>
        <v>54787.590000000004</v>
      </c>
      <c r="Z75" s="36">
        <f t="shared" si="9"/>
        <v>5123.15</v>
      </c>
    </row>
    <row r="76" spans="1:26" ht="12.75">
      <c r="A76" s="42">
        <v>74</v>
      </c>
      <c r="B76" s="43" t="s">
        <v>206</v>
      </c>
      <c r="C76" s="42" t="s">
        <v>64</v>
      </c>
      <c r="D76" s="44" t="s">
        <v>196</v>
      </c>
      <c r="E76" s="42" t="s">
        <v>207</v>
      </c>
      <c r="F76" s="63">
        <v>66</v>
      </c>
      <c r="G76" s="32"/>
      <c r="H76" s="40">
        <v>67</v>
      </c>
      <c r="I76" s="40">
        <v>20</v>
      </c>
      <c r="J76" s="66"/>
      <c r="K76" s="66"/>
      <c r="L76" s="66"/>
      <c r="M76" s="64"/>
      <c r="N76" s="35">
        <f>H76*Parametri!$B$3</f>
        <v>10957.85</v>
      </c>
      <c r="O76" s="35">
        <f>I76*Parametri!$B$4</f>
        <v>2320.8</v>
      </c>
      <c r="P76" s="35">
        <f>F76*Parametri!$B$7</f>
        <v>3638.5800000000004</v>
      </c>
      <c r="Q76" s="35">
        <f>F76*Parametri!$B$8</f>
        <v>9375.300000000001</v>
      </c>
      <c r="R76" s="35">
        <f>I76*Parametri!$B$9</f>
        <v>1867</v>
      </c>
      <c r="S76" s="35">
        <f>F76*Parametri!$B$12</f>
        <v>21472.44</v>
      </c>
      <c r="T76" s="35">
        <f>G76*Parametri!$B$13</f>
        <v>0</v>
      </c>
      <c r="U76" s="36">
        <f>IF(J76="si",Parametri!$B$14,0)</f>
        <v>0</v>
      </c>
      <c r="V76" s="36">
        <f>IF(K76="si",Parametri!$B$15,0)</f>
        <v>0</v>
      </c>
      <c r="W76" s="36">
        <f>IF(L76="si",Parametri!$B$16,0)</f>
        <v>0</v>
      </c>
      <c r="X76" s="37">
        <f>IF(M76="si",Parametri!$B$17,0)</f>
        <v>0</v>
      </c>
      <c r="Y76" s="36">
        <f t="shared" si="8"/>
        <v>49631.97</v>
      </c>
      <c r="Z76" s="36">
        <f t="shared" si="9"/>
        <v>4641.05</v>
      </c>
    </row>
    <row r="77" spans="1:26" ht="12.75">
      <c r="A77" s="42">
        <v>75</v>
      </c>
      <c r="B77" s="43" t="s">
        <v>208</v>
      </c>
      <c r="C77" s="42" t="s">
        <v>64</v>
      </c>
      <c r="D77" s="44" t="s">
        <v>185</v>
      </c>
      <c r="E77" s="42" t="s">
        <v>209</v>
      </c>
      <c r="F77" s="63">
        <v>108</v>
      </c>
      <c r="G77" s="32"/>
      <c r="H77" s="40">
        <v>115</v>
      </c>
      <c r="I77" s="40">
        <v>23</v>
      </c>
      <c r="J77" s="66"/>
      <c r="K77" s="66"/>
      <c r="L77" s="66"/>
      <c r="M77" s="64"/>
      <c r="N77" s="35">
        <f>H77*Parametri!$B$3</f>
        <v>18808.25</v>
      </c>
      <c r="O77" s="35">
        <f>I77*Parametri!$B$4</f>
        <v>2668.92</v>
      </c>
      <c r="P77" s="35">
        <f>F77*Parametri!$B$7</f>
        <v>5954.04</v>
      </c>
      <c r="Q77" s="35">
        <f>F77*Parametri!$B$8</f>
        <v>15341.400000000001</v>
      </c>
      <c r="R77" s="35">
        <f>I77*Parametri!$B$9</f>
        <v>2147.0499999999997</v>
      </c>
      <c r="S77" s="35">
        <f>F77*Parametri!$B$12</f>
        <v>35136.719999999994</v>
      </c>
      <c r="T77" s="35">
        <f>G77*Parametri!$B$13</f>
        <v>0</v>
      </c>
      <c r="U77" s="36">
        <f>IF(J77="si",Parametri!$B$14,0)</f>
        <v>0</v>
      </c>
      <c r="V77" s="36">
        <f>IF(K77="si",Parametri!$B$15,0)</f>
        <v>0</v>
      </c>
      <c r="W77" s="36">
        <f>IF(L77="si",Parametri!$B$16,0)</f>
        <v>0</v>
      </c>
      <c r="X77" s="37">
        <f>IF(M77="si",Parametri!$B$17,0)</f>
        <v>0</v>
      </c>
      <c r="Y77" s="36">
        <f t="shared" si="8"/>
        <v>80056.38</v>
      </c>
      <c r="Z77" s="36">
        <f t="shared" si="9"/>
        <v>7486.02</v>
      </c>
    </row>
    <row r="78" spans="1:26" ht="12.75">
      <c r="A78" s="42">
        <v>76</v>
      </c>
      <c r="B78" s="43" t="s">
        <v>210</v>
      </c>
      <c r="C78" s="42" t="s">
        <v>64</v>
      </c>
      <c r="D78" s="44" t="s">
        <v>188</v>
      </c>
      <c r="E78" s="42" t="s">
        <v>209</v>
      </c>
      <c r="F78" s="63">
        <v>54</v>
      </c>
      <c r="G78" s="32"/>
      <c r="H78" s="40">
        <v>57</v>
      </c>
      <c r="I78" s="40">
        <v>15</v>
      </c>
      <c r="J78" s="66"/>
      <c r="K78" s="66"/>
      <c r="L78" s="66"/>
      <c r="M78" s="64"/>
      <c r="N78" s="35">
        <f>H78*Parametri!$B$3</f>
        <v>9322.35</v>
      </c>
      <c r="O78" s="35">
        <f>I78*Parametri!$B$4</f>
        <v>1740.6000000000001</v>
      </c>
      <c r="P78" s="35">
        <f>F78*Parametri!$B$7</f>
        <v>2977.02</v>
      </c>
      <c r="Q78" s="35">
        <f>F78*Parametri!$B$8</f>
        <v>7670.700000000001</v>
      </c>
      <c r="R78" s="35">
        <f>I78*Parametri!$B$9</f>
        <v>1400.25</v>
      </c>
      <c r="S78" s="35">
        <f>F78*Parametri!$B$12</f>
        <v>17568.359999999997</v>
      </c>
      <c r="T78" s="35">
        <f>G78*Parametri!$B$13</f>
        <v>0</v>
      </c>
      <c r="U78" s="36">
        <f>IF(J78="si",Parametri!$B$14,0)</f>
        <v>0</v>
      </c>
      <c r="V78" s="36">
        <f>IF(K78="si",Parametri!$B$15,0)</f>
        <v>0</v>
      </c>
      <c r="W78" s="36">
        <f>IF(L78="si",Parametri!$B$16,0)</f>
        <v>0</v>
      </c>
      <c r="X78" s="37">
        <f>IF(M78="si",Parametri!$B$17,0)</f>
        <v>0</v>
      </c>
      <c r="Y78" s="36">
        <f t="shared" si="8"/>
        <v>40679.28</v>
      </c>
      <c r="Z78" s="36">
        <f t="shared" si="9"/>
        <v>3803.89</v>
      </c>
    </row>
    <row r="79" spans="1:26" ht="12.75">
      <c r="A79" s="42">
        <v>77</v>
      </c>
      <c r="B79" s="43" t="s">
        <v>211</v>
      </c>
      <c r="C79" s="42" t="s">
        <v>64</v>
      </c>
      <c r="D79" s="44" t="s">
        <v>65</v>
      </c>
      <c r="E79" s="42" t="s">
        <v>209</v>
      </c>
      <c r="F79" s="63">
        <v>61</v>
      </c>
      <c r="G79" s="32"/>
      <c r="H79" s="40">
        <v>67</v>
      </c>
      <c r="I79" s="40">
        <v>18</v>
      </c>
      <c r="J79" s="66"/>
      <c r="K79" s="66"/>
      <c r="L79" s="66"/>
      <c r="M79" s="64"/>
      <c r="N79" s="35">
        <f>H79*Parametri!$B$3</f>
        <v>10957.85</v>
      </c>
      <c r="O79" s="35">
        <f>I79*Parametri!$B$4</f>
        <v>2088.7200000000003</v>
      </c>
      <c r="P79" s="35">
        <f>F79*Parametri!$B$7</f>
        <v>3362.9300000000003</v>
      </c>
      <c r="Q79" s="35">
        <f>F79*Parametri!$B$8</f>
        <v>8665.050000000001</v>
      </c>
      <c r="R79" s="35">
        <f>I79*Parametri!$B$9</f>
        <v>1680.3</v>
      </c>
      <c r="S79" s="35">
        <f>F79*Parametri!$B$12</f>
        <v>19845.739999999998</v>
      </c>
      <c r="T79" s="35">
        <f>G79*Parametri!$B$13</f>
        <v>0</v>
      </c>
      <c r="U79" s="36">
        <f>IF(J79="si",Parametri!$B$14,0)</f>
        <v>0</v>
      </c>
      <c r="V79" s="36">
        <f>IF(K79="si",Parametri!$B$15,0)</f>
        <v>0</v>
      </c>
      <c r="W79" s="36">
        <f>IF(L79="si",Parametri!$B$16,0)</f>
        <v>0</v>
      </c>
      <c r="X79" s="37">
        <f>IF(M79="si",Parametri!$B$17,0)</f>
        <v>0</v>
      </c>
      <c r="Y79" s="36">
        <f t="shared" si="8"/>
        <v>46600.59</v>
      </c>
      <c r="Z79" s="36">
        <f t="shared" si="9"/>
        <v>4357.59</v>
      </c>
    </row>
    <row r="80" spans="1:26" ht="12.75">
      <c r="A80" s="42">
        <v>78</v>
      </c>
      <c r="B80" s="43" t="s">
        <v>212</v>
      </c>
      <c r="C80" s="42" t="s">
        <v>64</v>
      </c>
      <c r="D80" s="44" t="s">
        <v>196</v>
      </c>
      <c r="E80" s="42" t="s">
        <v>213</v>
      </c>
      <c r="F80" s="63">
        <v>59</v>
      </c>
      <c r="G80" s="32"/>
      <c r="H80" s="40">
        <v>64</v>
      </c>
      <c r="I80" s="40">
        <v>14</v>
      </c>
      <c r="J80" s="66"/>
      <c r="K80" s="66"/>
      <c r="L80" s="66"/>
      <c r="M80" s="64"/>
      <c r="N80" s="35">
        <f>H80*Parametri!$B$3</f>
        <v>10467.2</v>
      </c>
      <c r="O80" s="35">
        <f>I80*Parametri!$B$4</f>
        <v>1624.5600000000002</v>
      </c>
      <c r="P80" s="35">
        <f>F80*Parametri!$B$7</f>
        <v>3252.67</v>
      </c>
      <c r="Q80" s="35">
        <f>F80*Parametri!$B$8</f>
        <v>8380.95</v>
      </c>
      <c r="R80" s="35">
        <f>I80*Parametri!$B$9</f>
        <v>1306.8999999999999</v>
      </c>
      <c r="S80" s="35">
        <f>F80*Parametri!$B$12</f>
        <v>19195.059999999998</v>
      </c>
      <c r="T80" s="35">
        <f>G80*Parametri!$B$13</f>
        <v>0</v>
      </c>
      <c r="U80" s="36">
        <f>IF(J80="si",Parametri!$B$14,0)</f>
        <v>0</v>
      </c>
      <c r="V80" s="36">
        <f>IF(K80="si",Parametri!$B$15,0)</f>
        <v>0</v>
      </c>
      <c r="W80" s="36">
        <f>IF(L80="si",Parametri!$B$16,0)</f>
        <v>0</v>
      </c>
      <c r="X80" s="37">
        <f>IF(M80="si",Parametri!$B$17,0)</f>
        <v>0</v>
      </c>
      <c r="Y80" s="36">
        <f t="shared" si="8"/>
        <v>44227.34</v>
      </c>
      <c r="Z80" s="36">
        <f t="shared" si="9"/>
        <v>4135.67</v>
      </c>
    </row>
    <row r="81" spans="1:26" ht="12.75">
      <c r="A81" s="42">
        <v>79</v>
      </c>
      <c r="B81" s="43" t="s">
        <v>214</v>
      </c>
      <c r="C81" s="42" t="s">
        <v>64</v>
      </c>
      <c r="D81" s="44" t="s">
        <v>196</v>
      </c>
      <c r="E81" s="42" t="s">
        <v>215</v>
      </c>
      <c r="F81" s="63">
        <v>66</v>
      </c>
      <c r="G81" s="32"/>
      <c r="H81" s="40">
        <v>70</v>
      </c>
      <c r="I81" s="40">
        <v>15</v>
      </c>
      <c r="J81" s="66"/>
      <c r="K81" s="66"/>
      <c r="L81" s="66"/>
      <c r="M81" s="64"/>
      <c r="N81" s="35">
        <f>H81*Parametri!$B$3</f>
        <v>11448.5</v>
      </c>
      <c r="O81" s="35">
        <f>I81*Parametri!$B$4</f>
        <v>1740.6000000000001</v>
      </c>
      <c r="P81" s="35">
        <f>F81*Parametri!$B$7</f>
        <v>3638.5800000000004</v>
      </c>
      <c r="Q81" s="35">
        <f>F81*Parametri!$B$8</f>
        <v>9375.300000000001</v>
      </c>
      <c r="R81" s="35">
        <f>I81*Parametri!$B$9</f>
        <v>1400.25</v>
      </c>
      <c r="S81" s="35">
        <f>F81*Parametri!$B$12</f>
        <v>21472.44</v>
      </c>
      <c r="T81" s="35">
        <f>G81*Parametri!$B$13</f>
        <v>0</v>
      </c>
      <c r="U81" s="36">
        <f>IF(J81="si",Parametri!$B$14,0)</f>
        <v>0</v>
      </c>
      <c r="V81" s="36">
        <f>IF(K81="si",Parametri!$B$15,0)</f>
        <v>0</v>
      </c>
      <c r="W81" s="36">
        <f>IF(L81="si",Parametri!$B$16,0)</f>
        <v>0</v>
      </c>
      <c r="X81" s="37">
        <f>IF(M81="si",Parametri!$B$17,0)</f>
        <v>0</v>
      </c>
      <c r="Y81" s="36">
        <f t="shared" si="8"/>
        <v>49075.67</v>
      </c>
      <c r="Z81" s="36">
        <f t="shared" si="9"/>
        <v>4589.03</v>
      </c>
    </row>
    <row r="82" spans="1:26" ht="12.75">
      <c r="A82" s="42">
        <v>80</v>
      </c>
      <c r="B82" s="43" t="s">
        <v>216</v>
      </c>
      <c r="C82" s="42" t="s">
        <v>64</v>
      </c>
      <c r="D82" s="44" t="s">
        <v>185</v>
      </c>
      <c r="E82" s="42" t="s">
        <v>217</v>
      </c>
      <c r="F82" s="63">
        <v>85</v>
      </c>
      <c r="G82" s="32"/>
      <c r="H82" s="40">
        <v>90</v>
      </c>
      <c r="I82" s="40">
        <v>17</v>
      </c>
      <c r="J82" s="66"/>
      <c r="K82" s="66"/>
      <c r="L82" s="66"/>
      <c r="M82" s="64"/>
      <c r="N82" s="35">
        <f>H82*Parametri!$B$3</f>
        <v>14719.500000000002</v>
      </c>
      <c r="O82" s="35">
        <f>I82*Parametri!$B$4</f>
        <v>1972.68</v>
      </c>
      <c r="P82" s="35">
        <f>F82*Parametri!$B$7</f>
        <v>4686.05</v>
      </c>
      <c r="Q82" s="35">
        <f>F82*Parametri!$B$8</f>
        <v>12074.250000000002</v>
      </c>
      <c r="R82" s="35">
        <f>I82*Parametri!$B$9</f>
        <v>1586.9499999999998</v>
      </c>
      <c r="S82" s="35">
        <f>F82*Parametri!$B$12</f>
        <v>27653.899999999998</v>
      </c>
      <c r="T82" s="35">
        <f>G82*Parametri!$B$13</f>
        <v>0</v>
      </c>
      <c r="U82" s="36">
        <f>IF(J82="si",Parametri!$B$14,0)</f>
        <v>0</v>
      </c>
      <c r="V82" s="36">
        <f>IF(K82="si",Parametri!$B$15,0)</f>
        <v>0</v>
      </c>
      <c r="W82" s="36">
        <f>IF(L82="si",Parametri!$B$16,0)</f>
        <v>0</v>
      </c>
      <c r="X82" s="37">
        <f>IF(M82="si",Parametri!$B$17,0)</f>
        <v>0</v>
      </c>
      <c r="Y82" s="36">
        <f t="shared" si="8"/>
        <v>62693.33</v>
      </c>
      <c r="Z82" s="36">
        <f t="shared" si="9"/>
        <v>5862.41</v>
      </c>
    </row>
    <row r="83" spans="1:26" ht="12.75">
      <c r="A83" s="42">
        <v>81</v>
      </c>
      <c r="B83" s="43" t="s">
        <v>218</v>
      </c>
      <c r="C83" s="42" t="s">
        <v>64</v>
      </c>
      <c r="D83" s="44" t="s">
        <v>188</v>
      </c>
      <c r="E83" s="42" t="s">
        <v>217</v>
      </c>
      <c r="F83" s="63">
        <v>80</v>
      </c>
      <c r="G83" s="32"/>
      <c r="H83" s="40">
        <v>85</v>
      </c>
      <c r="I83" s="40">
        <v>21</v>
      </c>
      <c r="J83" s="66"/>
      <c r="K83" s="66"/>
      <c r="L83" s="66"/>
      <c r="M83" s="64"/>
      <c r="N83" s="35">
        <f>H83*Parametri!$B$3</f>
        <v>13901.750000000002</v>
      </c>
      <c r="O83" s="35">
        <f>I83*Parametri!$B$4</f>
        <v>2436.84</v>
      </c>
      <c r="P83" s="35">
        <f>F83*Parametri!$B$7</f>
        <v>4410.400000000001</v>
      </c>
      <c r="Q83" s="35">
        <f>F83*Parametri!$B$8</f>
        <v>11364</v>
      </c>
      <c r="R83" s="35">
        <f>I83*Parametri!$B$9</f>
        <v>1960.35</v>
      </c>
      <c r="S83" s="35">
        <f>F83*Parametri!$B$12</f>
        <v>26027.199999999997</v>
      </c>
      <c r="T83" s="35">
        <f>G83*Parametri!$B$13</f>
        <v>0</v>
      </c>
      <c r="U83" s="36">
        <f>IF(J83="si",Parametri!$B$14,0)</f>
        <v>0</v>
      </c>
      <c r="V83" s="36">
        <f>IF(K83="si",Parametri!$B$15,0)</f>
        <v>0</v>
      </c>
      <c r="W83" s="36">
        <f>IF(L83="si",Parametri!$B$16,0)</f>
        <v>0</v>
      </c>
      <c r="X83" s="37">
        <f>IF(M83="si",Parametri!$B$17,0)</f>
        <v>0</v>
      </c>
      <c r="Y83" s="36">
        <f t="shared" si="8"/>
        <v>60100.54</v>
      </c>
      <c r="Z83" s="36">
        <f t="shared" si="9"/>
        <v>5619.96</v>
      </c>
    </row>
    <row r="84" spans="1:26" ht="12.75">
      <c r="A84" s="42">
        <v>82</v>
      </c>
      <c r="B84" s="43" t="s">
        <v>219</v>
      </c>
      <c r="C84" s="42" t="s">
        <v>64</v>
      </c>
      <c r="D84" s="44" t="s">
        <v>65</v>
      </c>
      <c r="E84" s="42" t="s">
        <v>217</v>
      </c>
      <c r="F84" s="63">
        <v>83</v>
      </c>
      <c r="G84" s="32"/>
      <c r="H84" s="40">
        <v>91</v>
      </c>
      <c r="I84" s="40">
        <v>17</v>
      </c>
      <c r="J84" s="66"/>
      <c r="K84" s="66"/>
      <c r="L84" s="66"/>
      <c r="M84" s="64"/>
      <c r="N84" s="35">
        <f>H84*Parametri!$B$3</f>
        <v>14883.050000000001</v>
      </c>
      <c r="O84" s="35">
        <f>I84*Parametri!$B$4</f>
        <v>1972.68</v>
      </c>
      <c r="P84" s="35">
        <f>F84*Parametri!$B$7</f>
        <v>4575.79</v>
      </c>
      <c r="Q84" s="35">
        <f>F84*Parametri!$B$8</f>
        <v>11790.150000000001</v>
      </c>
      <c r="R84" s="35">
        <f>I84*Parametri!$B$9</f>
        <v>1586.9499999999998</v>
      </c>
      <c r="S84" s="35">
        <f>F84*Parametri!$B$12</f>
        <v>27003.219999999998</v>
      </c>
      <c r="T84" s="35">
        <f>G84*Parametri!$B$13</f>
        <v>0</v>
      </c>
      <c r="U84" s="36">
        <f>IF(J84="si",Parametri!$B$14,0)</f>
        <v>0</v>
      </c>
      <c r="V84" s="36">
        <f>IF(K84="si",Parametri!$B$15,0)</f>
        <v>0</v>
      </c>
      <c r="W84" s="36">
        <f>IF(L84="si",Parametri!$B$16,0)</f>
        <v>0</v>
      </c>
      <c r="X84" s="37">
        <f>IF(M84="si",Parametri!$B$17,0)</f>
        <v>0</v>
      </c>
      <c r="Y84" s="36">
        <f aca="true" t="shared" si="10" ref="Y84:Y99">SUM(N84:X84)</f>
        <v>61811.84</v>
      </c>
      <c r="Z84" s="36">
        <f aca="true" t="shared" si="11" ref="Z84:Z99">ROUND((Y84/90.9*100)*8.5%,2)</f>
        <v>5779.99</v>
      </c>
    </row>
    <row r="85" spans="1:26" ht="12.75">
      <c r="A85" s="42">
        <v>83</v>
      </c>
      <c r="B85" s="43" t="s">
        <v>220</v>
      </c>
      <c r="C85" s="42" t="s">
        <v>64</v>
      </c>
      <c r="D85" s="44" t="s">
        <v>185</v>
      </c>
      <c r="E85" s="42" t="s">
        <v>221</v>
      </c>
      <c r="F85" s="63">
        <v>83</v>
      </c>
      <c r="G85" s="32"/>
      <c r="H85" s="40">
        <v>89</v>
      </c>
      <c r="I85" s="40">
        <v>20</v>
      </c>
      <c r="J85" s="66"/>
      <c r="K85" s="66"/>
      <c r="L85" s="66"/>
      <c r="M85" s="64"/>
      <c r="N85" s="35">
        <f>H85*Parametri!$B$3</f>
        <v>14555.95</v>
      </c>
      <c r="O85" s="35">
        <f>I85*Parametri!$B$4</f>
        <v>2320.8</v>
      </c>
      <c r="P85" s="35">
        <f>F85*Parametri!$B$7</f>
        <v>4575.79</v>
      </c>
      <c r="Q85" s="35">
        <f>F85*Parametri!$B$8</f>
        <v>11790.150000000001</v>
      </c>
      <c r="R85" s="35">
        <f>I85*Parametri!$B$9</f>
        <v>1867</v>
      </c>
      <c r="S85" s="35">
        <f>F85*Parametri!$B$12</f>
        <v>27003.219999999998</v>
      </c>
      <c r="T85" s="35">
        <f>G85*Parametri!$B$13</f>
        <v>0</v>
      </c>
      <c r="U85" s="36">
        <f>IF(J85="si",Parametri!$B$14,0)</f>
        <v>0</v>
      </c>
      <c r="V85" s="36">
        <f>IF(K85="si",Parametri!$B$15,0)</f>
        <v>0</v>
      </c>
      <c r="W85" s="36">
        <f>IF(L85="si",Parametri!$B$16,0)</f>
        <v>0</v>
      </c>
      <c r="X85" s="37">
        <f>IF(M85="si",Parametri!$B$17,0)</f>
        <v>0</v>
      </c>
      <c r="Y85" s="36">
        <f t="shared" si="10"/>
        <v>62112.91</v>
      </c>
      <c r="Z85" s="36">
        <f t="shared" si="11"/>
        <v>5808.14</v>
      </c>
    </row>
    <row r="86" spans="1:26" ht="12.75">
      <c r="A86" s="42">
        <v>84</v>
      </c>
      <c r="B86" s="43" t="s">
        <v>222</v>
      </c>
      <c r="C86" s="42" t="s">
        <v>64</v>
      </c>
      <c r="D86" s="44" t="s">
        <v>188</v>
      </c>
      <c r="E86" s="42" t="s">
        <v>221</v>
      </c>
      <c r="F86" s="63">
        <v>65</v>
      </c>
      <c r="G86" s="32"/>
      <c r="H86" s="40">
        <v>69</v>
      </c>
      <c r="I86" s="40">
        <v>16</v>
      </c>
      <c r="J86" s="66"/>
      <c r="K86" s="66"/>
      <c r="L86" s="66"/>
      <c r="M86" s="64"/>
      <c r="N86" s="35">
        <f>H86*Parametri!$B$3</f>
        <v>11284.95</v>
      </c>
      <c r="O86" s="35">
        <f>I86*Parametri!$B$4</f>
        <v>1856.64</v>
      </c>
      <c r="P86" s="35">
        <f>F86*Parametri!$B$7</f>
        <v>3583.4500000000003</v>
      </c>
      <c r="Q86" s="35">
        <f>F86*Parametri!$B$8</f>
        <v>9233.25</v>
      </c>
      <c r="R86" s="35">
        <f>I86*Parametri!$B$9</f>
        <v>1493.6</v>
      </c>
      <c r="S86" s="35">
        <f>F86*Parametri!$B$12</f>
        <v>21147.1</v>
      </c>
      <c r="T86" s="35">
        <f>G86*Parametri!$B$13</f>
        <v>0</v>
      </c>
      <c r="U86" s="36">
        <f>IF(J86="si",Parametri!$B$14,0)</f>
        <v>0</v>
      </c>
      <c r="V86" s="36">
        <f>IF(K86="si",Parametri!$B$15,0)</f>
        <v>0</v>
      </c>
      <c r="W86" s="36">
        <f>IF(L86="si",Parametri!$B$16,0)</f>
        <v>0</v>
      </c>
      <c r="X86" s="37">
        <f>IF(M86="si",Parametri!$B$17,0)</f>
        <v>0</v>
      </c>
      <c r="Y86" s="36">
        <f t="shared" si="10"/>
        <v>48598.99</v>
      </c>
      <c r="Z86" s="36">
        <f t="shared" si="11"/>
        <v>4544.46</v>
      </c>
    </row>
    <row r="87" spans="1:26" ht="12.75">
      <c r="A87" s="42">
        <v>85</v>
      </c>
      <c r="B87" s="43" t="s">
        <v>223</v>
      </c>
      <c r="C87" s="42" t="s">
        <v>64</v>
      </c>
      <c r="D87" s="44" t="s">
        <v>185</v>
      </c>
      <c r="E87" s="42" t="s">
        <v>224</v>
      </c>
      <c r="F87" s="63">
        <v>120</v>
      </c>
      <c r="G87" s="32"/>
      <c r="H87" s="40">
        <v>132</v>
      </c>
      <c r="I87" s="40">
        <v>27</v>
      </c>
      <c r="J87" s="66"/>
      <c r="K87" s="66"/>
      <c r="L87" s="66"/>
      <c r="M87" s="64"/>
      <c r="N87" s="35">
        <f>H87*Parametri!$B$3</f>
        <v>21588.600000000002</v>
      </c>
      <c r="O87" s="35">
        <f>I87*Parametri!$B$4</f>
        <v>3133.0800000000004</v>
      </c>
      <c r="P87" s="35">
        <f>F87*Parametri!$B$7</f>
        <v>6615.6</v>
      </c>
      <c r="Q87" s="35">
        <f>F87*Parametri!$B$8</f>
        <v>17046</v>
      </c>
      <c r="R87" s="35">
        <f>I87*Parametri!$B$9</f>
        <v>2520.45</v>
      </c>
      <c r="S87" s="35">
        <f>F87*Parametri!$B$12</f>
        <v>39040.799999999996</v>
      </c>
      <c r="T87" s="35">
        <f>G87*Parametri!$B$13</f>
        <v>0</v>
      </c>
      <c r="U87" s="36">
        <f>IF(J87="si",Parametri!$B$14,0)</f>
        <v>0</v>
      </c>
      <c r="V87" s="36">
        <f>IF(K87="si",Parametri!$B$15,0)</f>
        <v>0</v>
      </c>
      <c r="W87" s="36">
        <f>IF(L87="si",Parametri!$B$16,0)</f>
        <v>0</v>
      </c>
      <c r="X87" s="37">
        <f>IF(M87="si",Parametri!$B$17,0)</f>
        <v>0</v>
      </c>
      <c r="Y87" s="36">
        <f t="shared" si="10"/>
        <v>89944.53</v>
      </c>
      <c r="Z87" s="36">
        <f t="shared" si="11"/>
        <v>8410.65</v>
      </c>
    </row>
    <row r="88" spans="1:26" ht="12.75">
      <c r="A88" s="42">
        <v>86</v>
      </c>
      <c r="B88" s="43" t="s">
        <v>225</v>
      </c>
      <c r="C88" s="42" t="s">
        <v>64</v>
      </c>
      <c r="D88" s="44" t="s">
        <v>188</v>
      </c>
      <c r="E88" s="42" t="s">
        <v>224</v>
      </c>
      <c r="F88" s="63">
        <v>85</v>
      </c>
      <c r="G88" s="32"/>
      <c r="H88" s="40">
        <v>96</v>
      </c>
      <c r="I88" s="40">
        <v>18</v>
      </c>
      <c r="J88" s="66"/>
      <c r="K88" s="66"/>
      <c r="L88" s="66"/>
      <c r="M88" s="64"/>
      <c r="N88" s="35">
        <f>H88*Parametri!$B$3</f>
        <v>15700.800000000001</v>
      </c>
      <c r="O88" s="35">
        <f>I88*Parametri!$B$4</f>
        <v>2088.7200000000003</v>
      </c>
      <c r="P88" s="35">
        <f>F88*Parametri!$B$7</f>
        <v>4686.05</v>
      </c>
      <c r="Q88" s="35">
        <f>F88*Parametri!$B$8</f>
        <v>12074.250000000002</v>
      </c>
      <c r="R88" s="35">
        <f>I88*Parametri!$B$9</f>
        <v>1680.3</v>
      </c>
      <c r="S88" s="35">
        <f>F88*Parametri!$B$12</f>
        <v>27653.899999999998</v>
      </c>
      <c r="T88" s="35">
        <f>G88*Parametri!$B$13</f>
        <v>0</v>
      </c>
      <c r="U88" s="36">
        <f>IF(J88="si",Parametri!$B$14,0)</f>
        <v>0</v>
      </c>
      <c r="V88" s="36">
        <f>IF(K88="si",Parametri!$B$15,0)</f>
        <v>0</v>
      </c>
      <c r="W88" s="36">
        <f>IF(L88="si",Parametri!$B$16,0)</f>
        <v>0</v>
      </c>
      <c r="X88" s="37">
        <f>IF(M88="si",Parametri!$B$17,0)</f>
        <v>0</v>
      </c>
      <c r="Y88" s="36">
        <f t="shared" si="10"/>
        <v>63884.020000000004</v>
      </c>
      <c r="Z88" s="36">
        <f t="shared" si="11"/>
        <v>5973.75</v>
      </c>
    </row>
    <row r="89" spans="1:26" ht="12.75">
      <c r="A89" s="42">
        <v>87</v>
      </c>
      <c r="B89" s="43" t="s">
        <v>226</v>
      </c>
      <c r="C89" s="42" t="s">
        <v>64</v>
      </c>
      <c r="D89" s="44" t="s">
        <v>65</v>
      </c>
      <c r="E89" s="42" t="s">
        <v>224</v>
      </c>
      <c r="F89" s="63">
        <v>97</v>
      </c>
      <c r="G89" s="32"/>
      <c r="H89" s="40">
        <v>104</v>
      </c>
      <c r="I89" s="40">
        <v>26</v>
      </c>
      <c r="J89" s="66"/>
      <c r="K89" s="66"/>
      <c r="L89" s="66"/>
      <c r="M89" s="64"/>
      <c r="N89" s="35">
        <f>H89*Parametri!$B$3</f>
        <v>17009.2</v>
      </c>
      <c r="O89" s="35">
        <f>I89*Parametri!$B$4</f>
        <v>3017.04</v>
      </c>
      <c r="P89" s="35">
        <f>F89*Parametri!$B$7</f>
        <v>5347.610000000001</v>
      </c>
      <c r="Q89" s="35">
        <f>F89*Parametri!$B$8</f>
        <v>13778.85</v>
      </c>
      <c r="R89" s="35">
        <f>I89*Parametri!$B$9</f>
        <v>2427.1</v>
      </c>
      <c r="S89" s="35">
        <f>F89*Parametri!$B$12</f>
        <v>31557.979999999996</v>
      </c>
      <c r="T89" s="35">
        <f>G89*Parametri!$B$13</f>
        <v>0</v>
      </c>
      <c r="U89" s="36">
        <f>IF(J89="si",Parametri!$B$14,0)</f>
        <v>0</v>
      </c>
      <c r="V89" s="36">
        <f>IF(K89="si",Parametri!$B$15,0)</f>
        <v>0</v>
      </c>
      <c r="W89" s="36">
        <f>IF(L89="si",Parametri!$B$16,0)</f>
        <v>0</v>
      </c>
      <c r="X89" s="37">
        <f>IF(M89="si",Parametri!$B$17,0)</f>
        <v>0</v>
      </c>
      <c r="Y89" s="36">
        <f t="shared" si="10"/>
        <v>73137.78</v>
      </c>
      <c r="Z89" s="36">
        <f t="shared" si="11"/>
        <v>6839.07</v>
      </c>
    </row>
    <row r="90" spans="1:26" ht="12.75">
      <c r="A90" s="42">
        <v>88</v>
      </c>
      <c r="B90" s="43" t="s">
        <v>227</v>
      </c>
      <c r="C90" s="42" t="s">
        <v>64</v>
      </c>
      <c r="D90" s="44" t="s">
        <v>196</v>
      </c>
      <c r="E90" s="42" t="s">
        <v>228</v>
      </c>
      <c r="F90" s="63">
        <v>88</v>
      </c>
      <c r="G90" s="32"/>
      <c r="H90" s="40">
        <v>99</v>
      </c>
      <c r="I90" s="40">
        <v>23</v>
      </c>
      <c r="J90" s="66"/>
      <c r="K90" s="66"/>
      <c r="L90" s="66"/>
      <c r="M90" s="64"/>
      <c r="N90" s="35">
        <f>H90*Parametri!$B$3</f>
        <v>16191.45</v>
      </c>
      <c r="O90" s="35">
        <f>I90*Parametri!$B$4</f>
        <v>2668.92</v>
      </c>
      <c r="P90" s="35">
        <f>F90*Parametri!$B$7</f>
        <v>4851.4400000000005</v>
      </c>
      <c r="Q90" s="35">
        <f>F90*Parametri!$B$8</f>
        <v>12500.400000000001</v>
      </c>
      <c r="R90" s="35">
        <f>I90*Parametri!$B$9</f>
        <v>2147.0499999999997</v>
      </c>
      <c r="S90" s="35">
        <f>F90*Parametri!$B$12</f>
        <v>28629.92</v>
      </c>
      <c r="T90" s="35">
        <f>G90*Parametri!$B$13</f>
        <v>0</v>
      </c>
      <c r="U90" s="36">
        <f>IF(J90="si",Parametri!$B$14,0)</f>
        <v>0</v>
      </c>
      <c r="V90" s="36">
        <f>IF(K90="si",Parametri!$B$15,0)</f>
        <v>0</v>
      </c>
      <c r="W90" s="36">
        <f>IF(L90="si",Parametri!$B$16,0)</f>
        <v>0</v>
      </c>
      <c r="X90" s="37">
        <f>IF(M90="si",Parametri!$B$17,0)</f>
        <v>0</v>
      </c>
      <c r="Y90" s="36">
        <f t="shared" si="10"/>
        <v>66989.18000000001</v>
      </c>
      <c r="Z90" s="36">
        <f t="shared" si="11"/>
        <v>6264.11</v>
      </c>
    </row>
    <row r="91" spans="1:26" ht="12.75">
      <c r="A91" s="42">
        <v>89</v>
      </c>
      <c r="B91" s="43" t="s">
        <v>229</v>
      </c>
      <c r="C91" s="42" t="s">
        <v>64</v>
      </c>
      <c r="D91" s="44" t="s">
        <v>185</v>
      </c>
      <c r="E91" s="42" t="s">
        <v>230</v>
      </c>
      <c r="F91" s="63">
        <v>101</v>
      </c>
      <c r="G91" s="32"/>
      <c r="H91" s="40">
        <v>108</v>
      </c>
      <c r="I91" s="40">
        <v>20</v>
      </c>
      <c r="J91" s="66"/>
      <c r="K91" s="108" t="s">
        <v>83</v>
      </c>
      <c r="L91" s="108" t="s">
        <v>83</v>
      </c>
      <c r="M91" s="64"/>
      <c r="N91" s="35">
        <f>H91*Parametri!$B$3</f>
        <v>17663.4</v>
      </c>
      <c r="O91" s="35">
        <f>I91*Parametri!$B$4</f>
        <v>2320.8</v>
      </c>
      <c r="P91" s="35">
        <f>F91*Parametri!$B$7</f>
        <v>5568.13</v>
      </c>
      <c r="Q91" s="35">
        <f>F91*Parametri!$B$8</f>
        <v>14347.050000000001</v>
      </c>
      <c r="R91" s="35">
        <f>I91*Parametri!$B$9</f>
        <v>1867</v>
      </c>
      <c r="S91" s="35">
        <f>F91*Parametri!$B$12</f>
        <v>32859.34</v>
      </c>
      <c r="T91" s="35">
        <f>G91*Parametri!$B$13</f>
        <v>0</v>
      </c>
      <c r="U91" s="36">
        <f>IF(J91="si",Parametri!$B$14,0)</f>
        <v>0</v>
      </c>
      <c r="V91" s="36">
        <f>IF(K91="si",Parametri!$B$15,0)</f>
        <v>1408.38</v>
      </c>
      <c r="W91" s="36">
        <f>IF(L91="si",Parametri!$B$16,0)</f>
        <v>938.92</v>
      </c>
      <c r="X91" s="37">
        <f>IF(M91="si",Parametri!$B$17,0)</f>
        <v>0</v>
      </c>
      <c r="Y91" s="36">
        <f t="shared" si="10"/>
        <v>76973.02</v>
      </c>
      <c r="Z91" s="36">
        <f t="shared" si="11"/>
        <v>7197.7</v>
      </c>
    </row>
    <row r="92" spans="1:26" ht="12.75">
      <c r="A92" s="42">
        <v>90</v>
      </c>
      <c r="B92" s="43" t="s">
        <v>231</v>
      </c>
      <c r="C92" s="42" t="s">
        <v>64</v>
      </c>
      <c r="D92" s="44" t="s">
        <v>188</v>
      </c>
      <c r="E92" s="42" t="s">
        <v>230</v>
      </c>
      <c r="F92" s="63">
        <v>65</v>
      </c>
      <c r="G92" s="32"/>
      <c r="H92" s="40">
        <v>69</v>
      </c>
      <c r="I92" s="40">
        <v>15</v>
      </c>
      <c r="J92" s="66"/>
      <c r="K92" s="66"/>
      <c r="L92" s="66"/>
      <c r="M92" s="64"/>
      <c r="N92" s="35">
        <f>H92*Parametri!$B$3</f>
        <v>11284.95</v>
      </c>
      <c r="O92" s="35">
        <f>I92*Parametri!$B$4</f>
        <v>1740.6000000000001</v>
      </c>
      <c r="P92" s="35">
        <f>F92*Parametri!$B$7</f>
        <v>3583.4500000000003</v>
      </c>
      <c r="Q92" s="35">
        <f>F92*Parametri!$B$8</f>
        <v>9233.25</v>
      </c>
      <c r="R92" s="35">
        <f>I92*Parametri!$B$9</f>
        <v>1400.25</v>
      </c>
      <c r="S92" s="35">
        <f>F92*Parametri!$B$12</f>
        <v>21147.1</v>
      </c>
      <c r="T92" s="35">
        <f>G92*Parametri!$B$13</f>
        <v>0</v>
      </c>
      <c r="U92" s="36">
        <f>IF(J92="si",Parametri!$B$14,0)</f>
        <v>0</v>
      </c>
      <c r="V92" s="36">
        <f>IF(K92="si",Parametri!$B$15,0)</f>
        <v>0</v>
      </c>
      <c r="W92" s="36">
        <f>IF(L92="si",Parametri!$B$16,0)</f>
        <v>0</v>
      </c>
      <c r="X92" s="37">
        <f>IF(M92="si",Parametri!$B$17,0)</f>
        <v>0</v>
      </c>
      <c r="Y92" s="36">
        <f t="shared" si="10"/>
        <v>48389.6</v>
      </c>
      <c r="Z92" s="36">
        <f t="shared" si="11"/>
        <v>4524.88</v>
      </c>
    </row>
    <row r="93" spans="1:26" ht="12.75">
      <c r="A93" s="42">
        <v>91</v>
      </c>
      <c r="B93" s="43" t="s">
        <v>232</v>
      </c>
      <c r="C93" s="42" t="s">
        <v>64</v>
      </c>
      <c r="D93" s="44" t="s">
        <v>185</v>
      </c>
      <c r="E93" s="42" t="s">
        <v>233</v>
      </c>
      <c r="F93" s="63">
        <v>85</v>
      </c>
      <c r="G93" s="32"/>
      <c r="H93" s="40">
        <v>91</v>
      </c>
      <c r="I93" s="40">
        <v>20</v>
      </c>
      <c r="J93" s="66"/>
      <c r="K93" s="66"/>
      <c r="L93" s="66"/>
      <c r="M93" s="64"/>
      <c r="N93" s="35">
        <f>H93*Parametri!$B$3</f>
        <v>14883.050000000001</v>
      </c>
      <c r="O93" s="35">
        <f>I93*Parametri!$B$4</f>
        <v>2320.8</v>
      </c>
      <c r="P93" s="35">
        <f>F93*Parametri!$B$7</f>
        <v>4686.05</v>
      </c>
      <c r="Q93" s="35">
        <f>F93*Parametri!$B$8</f>
        <v>12074.250000000002</v>
      </c>
      <c r="R93" s="35">
        <f>I93*Parametri!$B$9</f>
        <v>1867</v>
      </c>
      <c r="S93" s="35">
        <f>F93*Parametri!$B$12</f>
        <v>27653.899999999998</v>
      </c>
      <c r="T93" s="35">
        <f>G93*Parametri!$B$13</f>
        <v>0</v>
      </c>
      <c r="U93" s="36">
        <f>IF(J93="si",Parametri!$B$14,0)</f>
        <v>0</v>
      </c>
      <c r="V93" s="36">
        <f>IF(K93="si",Parametri!$B$15,0)</f>
        <v>0</v>
      </c>
      <c r="W93" s="36">
        <f>IF(L93="si",Parametri!$B$16,0)</f>
        <v>0</v>
      </c>
      <c r="X93" s="37">
        <f>IF(M93="si",Parametri!$B$17,0)</f>
        <v>0</v>
      </c>
      <c r="Y93" s="36">
        <f t="shared" si="10"/>
        <v>63485.05</v>
      </c>
      <c r="Z93" s="36">
        <f t="shared" si="11"/>
        <v>5936.45</v>
      </c>
    </row>
    <row r="94" spans="1:26" ht="12.75">
      <c r="A94" s="42">
        <v>92</v>
      </c>
      <c r="B94" s="43" t="s">
        <v>234</v>
      </c>
      <c r="C94" s="42" t="s">
        <v>64</v>
      </c>
      <c r="D94" s="44" t="s">
        <v>188</v>
      </c>
      <c r="E94" s="42" t="s">
        <v>233</v>
      </c>
      <c r="F94" s="63">
        <v>74</v>
      </c>
      <c r="G94" s="32"/>
      <c r="H94" s="40">
        <v>80</v>
      </c>
      <c r="I94" s="40">
        <v>17</v>
      </c>
      <c r="J94" s="66"/>
      <c r="K94" s="66"/>
      <c r="L94" s="66"/>
      <c r="M94" s="64"/>
      <c r="N94" s="35">
        <f>H94*Parametri!$B$3</f>
        <v>13084</v>
      </c>
      <c r="O94" s="35">
        <f>I94*Parametri!$B$4</f>
        <v>1972.68</v>
      </c>
      <c r="P94" s="35">
        <f>F94*Parametri!$B$7</f>
        <v>4079.6200000000003</v>
      </c>
      <c r="Q94" s="35">
        <f>F94*Parametri!$B$8</f>
        <v>10511.7</v>
      </c>
      <c r="R94" s="35">
        <f>I94*Parametri!$B$9</f>
        <v>1586.9499999999998</v>
      </c>
      <c r="S94" s="35">
        <f>F94*Parametri!$B$12</f>
        <v>24075.16</v>
      </c>
      <c r="T94" s="35">
        <f>G94*Parametri!$B$13</f>
        <v>0</v>
      </c>
      <c r="U94" s="36">
        <f>IF(J94="si",Parametri!$B$14,0)</f>
        <v>0</v>
      </c>
      <c r="V94" s="36">
        <f>IF(K94="si",Parametri!$B$15,0)</f>
        <v>0</v>
      </c>
      <c r="W94" s="36">
        <f>IF(L94="si",Parametri!$B$16,0)</f>
        <v>0</v>
      </c>
      <c r="X94" s="37">
        <f>IF(M94="si",Parametri!$B$17,0)</f>
        <v>0</v>
      </c>
      <c r="Y94" s="36">
        <f t="shared" si="10"/>
        <v>55310.11</v>
      </c>
      <c r="Z94" s="36">
        <f t="shared" si="11"/>
        <v>5172.01</v>
      </c>
    </row>
    <row r="95" spans="1:26" ht="12.75">
      <c r="A95" s="42">
        <v>93</v>
      </c>
      <c r="B95" s="43" t="s">
        <v>235</v>
      </c>
      <c r="C95" s="42" t="s">
        <v>64</v>
      </c>
      <c r="D95" s="44" t="s">
        <v>65</v>
      </c>
      <c r="E95" s="42" t="s">
        <v>233</v>
      </c>
      <c r="F95" s="63">
        <v>71</v>
      </c>
      <c r="G95" s="32"/>
      <c r="H95" s="40">
        <v>74</v>
      </c>
      <c r="I95" s="40">
        <v>22</v>
      </c>
      <c r="J95" s="66"/>
      <c r="K95" s="66"/>
      <c r="L95" s="66"/>
      <c r="M95" s="64"/>
      <c r="N95" s="35">
        <f>H95*Parametri!$B$3</f>
        <v>12102.7</v>
      </c>
      <c r="O95" s="35">
        <f>I95*Parametri!$B$4</f>
        <v>2552.88</v>
      </c>
      <c r="P95" s="35">
        <f>F95*Parametri!$B$7</f>
        <v>3914.23</v>
      </c>
      <c r="Q95" s="35">
        <f>F95*Parametri!$B$8</f>
        <v>10085.550000000001</v>
      </c>
      <c r="R95" s="35">
        <f>I95*Parametri!$B$9</f>
        <v>2053.7</v>
      </c>
      <c r="S95" s="35">
        <f>F95*Parametri!$B$12</f>
        <v>23099.14</v>
      </c>
      <c r="T95" s="35">
        <f>G95*Parametri!$B$13</f>
        <v>0</v>
      </c>
      <c r="U95" s="36">
        <f>IF(J95="si",Parametri!$B$14,0)</f>
        <v>0</v>
      </c>
      <c r="V95" s="36">
        <f>IF(K95="si",Parametri!$B$15,0)</f>
        <v>0</v>
      </c>
      <c r="W95" s="36">
        <f>IF(L95="si",Parametri!$B$16,0)</f>
        <v>0</v>
      </c>
      <c r="X95" s="37">
        <f>IF(M95="si",Parametri!$B$17,0)</f>
        <v>0</v>
      </c>
      <c r="Y95" s="36">
        <f t="shared" si="10"/>
        <v>53808.2</v>
      </c>
      <c r="Z95" s="36">
        <f t="shared" si="11"/>
        <v>5031.57</v>
      </c>
    </row>
    <row r="96" spans="1:26" ht="12.75">
      <c r="A96" s="42">
        <v>94</v>
      </c>
      <c r="B96" s="43" t="s">
        <v>236</v>
      </c>
      <c r="C96" s="42" t="s">
        <v>64</v>
      </c>
      <c r="D96" s="44" t="s">
        <v>68</v>
      </c>
      <c r="E96" s="42" t="s">
        <v>233</v>
      </c>
      <c r="F96" s="63">
        <v>109</v>
      </c>
      <c r="G96" s="32"/>
      <c r="H96" s="40">
        <v>117</v>
      </c>
      <c r="I96" s="40">
        <v>28</v>
      </c>
      <c r="J96" s="66"/>
      <c r="K96" s="66"/>
      <c r="L96" s="66"/>
      <c r="M96" s="64"/>
      <c r="N96" s="35">
        <f>H96*Parametri!$B$3</f>
        <v>19135.350000000002</v>
      </c>
      <c r="O96" s="35">
        <f>I96*Parametri!$B$4</f>
        <v>3249.1200000000003</v>
      </c>
      <c r="P96" s="35">
        <f>F96*Parametri!$B$7</f>
        <v>6009.17</v>
      </c>
      <c r="Q96" s="35">
        <f>F96*Parametri!$B$8</f>
        <v>15483.45</v>
      </c>
      <c r="R96" s="35">
        <f>I96*Parametri!$B$9</f>
        <v>2613.7999999999997</v>
      </c>
      <c r="S96" s="35">
        <f>F96*Parametri!$B$12</f>
        <v>35462.06</v>
      </c>
      <c r="T96" s="35">
        <f>G96*Parametri!$B$13</f>
        <v>0</v>
      </c>
      <c r="U96" s="36">
        <f>IF(J96="si",Parametri!$B$14,0)</f>
        <v>0</v>
      </c>
      <c r="V96" s="36">
        <f>IF(K96="si",Parametri!$B$15,0)</f>
        <v>0</v>
      </c>
      <c r="W96" s="36">
        <f>IF(L96="si",Parametri!$B$16,0)</f>
        <v>0</v>
      </c>
      <c r="X96" s="37">
        <f>IF(M96="si",Parametri!$B$17,0)</f>
        <v>0</v>
      </c>
      <c r="Y96" s="36">
        <f t="shared" si="10"/>
        <v>81952.95</v>
      </c>
      <c r="Z96" s="36">
        <f t="shared" si="11"/>
        <v>7663.37</v>
      </c>
    </row>
    <row r="97" spans="1:26" ht="12.75">
      <c r="A97" s="42">
        <v>95</v>
      </c>
      <c r="B97" s="43" t="s">
        <v>237</v>
      </c>
      <c r="C97" s="42" t="s">
        <v>64</v>
      </c>
      <c r="D97" s="44" t="s">
        <v>70</v>
      </c>
      <c r="E97" s="42" t="s">
        <v>233</v>
      </c>
      <c r="F97" s="63">
        <v>99</v>
      </c>
      <c r="G97" s="32"/>
      <c r="H97" s="40">
        <v>109</v>
      </c>
      <c r="I97" s="40">
        <v>23</v>
      </c>
      <c r="J97" s="66"/>
      <c r="K97" s="66"/>
      <c r="L97" s="66"/>
      <c r="M97" s="64"/>
      <c r="N97" s="35">
        <f>H97*Parametri!$B$3</f>
        <v>17826.95</v>
      </c>
      <c r="O97" s="35">
        <f>I97*Parametri!$B$4</f>
        <v>2668.92</v>
      </c>
      <c r="P97" s="35">
        <f>F97*Parametri!$B$7</f>
        <v>5457.87</v>
      </c>
      <c r="Q97" s="35">
        <f>F97*Parametri!$B$8</f>
        <v>14062.95</v>
      </c>
      <c r="R97" s="35">
        <f>I97*Parametri!$B$9</f>
        <v>2147.0499999999997</v>
      </c>
      <c r="S97" s="35">
        <f>F97*Parametri!$B$12</f>
        <v>32208.659999999996</v>
      </c>
      <c r="T97" s="35">
        <f>G97*Parametri!$B$13</f>
        <v>0</v>
      </c>
      <c r="U97" s="36">
        <f>IF(J97="si",Parametri!$B$14,0)</f>
        <v>0</v>
      </c>
      <c r="V97" s="36">
        <f>IF(K97="si",Parametri!$B$15,0)</f>
        <v>0</v>
      </c>
      <c r="W97" s="36">
        <f>IF(L97="si",Parametri!$B$16,0)</f>
        <v>0</v>
      </c>
      <c r="X97" s="37">
        <f>IF(M97="si",Parametri!$B$17,0)</f>
        <v>0</v>
      </c>
      <c r="Y97" s="36">
        <f t="shared" si="10"/>
        <v>74372.4</v>
      </c>
      <c r="Z97" s="36">
        <f t="shared" si="11"/>
        <v>6954.51</v>
      </c>
    </row>
    <row r="98" spans="1:26" ht="12.75">
      <c r="A98" s="42">
        <v>96</v>
      </c>
      <c r="B98" s="43" t="s">
        <v>238</v>
      </c>
      <c r="C98" s="42" t="s">
        <v>64</v>
      </c>
      <c r="D98" s="44" t="s">
        <v>185</v>
      </c>
      <c r="E98" s="42" t="s">
        <v>239</v>
      </c>
      <c r="F98" s="63">
        <v>83</v>
      </c>
      <c r="G98" s="32"/>
      <c r="H98" s="40">
        <v>88</v>
      </c>
      <c r="I98" s="40">
        <v>25</v>
      </c>
      <c r="J98" s="66"/>
      <c r="K98" s="108" t="s">
        <v>83</v>
      </c>
      <c r="L98" s="66"/>
      <c r="M98" s="64"/>
      <c r="N98" s="35">
        <f>H98*Parametri!$B$3</f>
        <v>14392.400000000001</v>
      </c>
      <c r="O98" s="35">
        <f>I98*Parametri!$B$4</f>
        <v>2901</v>
      </c>
      <c r="P98" s="35">
        <f>F98*Parametri!$B$7</f>
        <v>4575.79</v>
      </c>
      <c r="Q98" s="35">
        <f>F98*Parametri!$B$8</f>
        <v>11790.150000000001</v>
      </c>
      <c r="R98" s="35">
        <f>I98*Parametri!$B$9</f>
        <v>2333.75</v>
      </c>
      <c r="S98" s="35">
        <f>F98*Parametri!$B$12</f>
        <v>27003.219999999998</v>
      </c>
      <c r="T98" s="35">
        <f>G98*Parametri!$B$13</f>
        <v>0</v>
      </c>
      <c r="U98" s="36">
        <f>IF(J98="si",Parametri!$B$14,0)</f>
        <v>0</v>
      </c>
      <c r="V98" s="36">
        <f>IF(K98="si",Parametri!$B$15,0)</f>
        <v>1408.38</v>
      </c>
      <c r="W98" s="36">
        <f>IF(L98="si",Parametri!$B$16,0)</f>
        <v>0</v>
      </c>
      <c r="X98" s="37">
        <f>IF(M98="si",Parametri!$B$17,0)</f>
        <v>0</v>
      </c>
      <c r="Y98" s="36">
        <f t="shared" si="10"/>
        <v>64404.689999999995</v>
      </c>
      <c r="Z98" s="36">
        <f t="shared" si="11"/>
        <v>6022.44</v>
      </c>
    </row>
    <row r="99" spans="1:26" ht="12.75">
      <c r="A99" s="42">
        <v>97</v>
      </c>
      <c r="B99" s="43" t="s">
        <v>240</v>
      </c>
      <c r="C99" s="42" t="s">
        <v>64</v>
      </c>
      <c r="D99" s="44" t="s">
        <v>188</v>
      </c>
      <c r="E99" s="42" t="s">
        <v>239</v>
      </c>
      <c r="F99" s="63">
        <v>39</v>
      </c>
      <c r="G99" s="32"/>
      <c r="H99" s="40">
        <v>43</v>
      </c>
      <c r="I99" s="40">
        <v>12</v>
      </c>
      <c r="J99" s="66"/>
      <c r="K99" s="66"/>
      <c r="L99" s="66"/>
      <c r="M99" s="64"/>
      <c r="N99" s="35">
        <f>H99*Parametri!$B$3</f>
        <v>7032.650000000001</v>
      </c>
      <c r="O99" s="35">
        <f>I99*Parametri!$B$4</f>
        <v>1392.48</v>
      </c>
      <c r="P99" s="35">
        <f>F99*Parametri!$B$7</f>
        <v>2150.07</v>
      </c>
      <c r="Q99" s="35">
        <f>F99*Parametri!$B$8</f>
        <v>5539.950000000001</v>
      </c>
      <c r="R99" s="35">
        <f>I99*Parametri!$B$9</f>
        <v>1120.1999999999998</v>
      </c>
      <c r="S99" s="35">
        <f>F99*Parametri!$B$12</f>
        <v>12688.259999999998</v>
      </c>
      <c r="T99" s="35">
        <f>G99*Parametri!$B$13</f>
        <v>0</v>
      </c>
      <c r="U99" s="36">
        <f>IF(J99="si",Parametri!$B$14,0)</f>
        <v>0</v>
      </c>
      <c r="V99" s="36">
        <f>IF(K99="si",Parametri!$B$15,0)</f>
        <v>0</v>
      </c>
      <c r="W99" s="36">
        <f>IF(L99="si",Parametri!$B$16,0)</f>
        <v>0</v>
      </c>
      <c r="X99" s="37">
        <f>IF(M99="si",Parametri!$B$17,0)</f>
        <v>0</v>
      </c>
      <c r="Y99" s="36">
        <f t="shared" si="10"/>
        <v>29923.61</v>
      </c>
      <c r="Z99" s="36">
        <f t="shared" si="11"/>
        <v>2798.14</v>
      </c>
    </row>
    <row r="100" spans="1:26" ht="12.75">
      <c r="A100" s="42">
        <v>98</v>
      </c>
      <c r="B100" s="43" t="s">
        <v>241</v>
      </c>
      <c r="C100" s="42" t="s">
        <v>64</v>
      </c>
      <c r="D100" s="44" t="s">
        <v>65</v>
      </c>
      <c r="E100" s="42" t="s">
        <v>239</v>
      </c>
      <c r="F100" s="63">
        <v>87</v>
      </c>
      <c r="G100" s="32"/>
      <c r="H100" s="40">
        <v>94</v>
      </c>
      <c r="I100" s="40">
        <v>29</v>
      </c>
      <c r="J100" s="66"/>
      <c r="K100" s="66"/>
      <c r="L100" s="66"/>
      <c r="M100" s="64"/>
      <c r="N100" s="35">
        <f>H100*Parametri!$B$3</f>
        <v>15373.7</v>
      </c>
      <c r="O100" s="35">
        <f>I100*Parametri!$B$4</f>
        <v>3365.1600000000003</v>
      </c>
      <c r="P100" s="35">
        <f>F100*Parametri!$B$7</f>
        <v>4796.31</v>
      </c>
      <c r="Q100" s="35">
        <f>F100*Parametri!$B$8</f>
        <v>12358.35</v>
      </c>
      <c r="R100" s="35">
        <f>I100*Parametri!$B$9</f>
        <v>2707.1499999999996</v>
      </c>
      <c r="S100" s="35">
        <f>F100*Parametri!$B$12</f>
        <v>28304.579999999998</v>
      </c>
      <c r="T100" s="35">
        <f>G100*Parametri!$B$13</f>
        <v>0</v>
      </c>
      <c r="U100" s="36">
        <f>IF(J100="si",Parametri!$B$14,0)</f>
        <v>0</v>
      </c>
      <c r="V100" s="36">
        <f>IF(K100="si",Parametri!$B$15,0)</f>
        <v>0</v>
      </c>
      <c r="W100" s="36">
        <f>IF(L100="si",Parametri!$B$16,0)</f>
        <v>0</v>
      </c>
      <c r="X100" s="37">
        <f>IF(M100="si",Parametri!$B$17,0)</f>
        <v>0</v>
      </c>
      <c r="Y100" s="36">
        <f aca="true" t="shared" si="12" ref="Y100:Y110">SUM(N100:X100)</f>
        <v>66905.25</v>
      </c>
      <c r="Z100" s="36">
        <f aca="true" t="shared" si="13" ref="Z100:Z110">ROUND((Y100/90.9*100)*8.5%,2)</f>
        <v>6256.27</v>
      </c>
    </row>
    <row r="101" spans="1:26" ht="12.75">
      <c r="A101" s="42">
        <v>99</v>
      </c>
      <c r="B101" s="43" t="s">
        <v>242</v>
      </c>
      <c r="C101" s="42" t="s">
        <v>64</v>
      </c>
      <c r="D101" s="44" t="s">
        <v>68</v>
      </c>
      <c r="E101" s="42" t="s">
        <v>239</v>
      </c>
      <c r="F101" s="63">
        <v>47</v>
      </c>
      <c r="G101" s="32"/>
      <c r="H101" s="40">
        <v>49</v>
      </c>
      <c r="I101" s="40">
        <v>13</v>
      </c>
      <c r="J101" s="66"/>
      <c r="K101" s="66"/>
      <c r="L101" s="66"/>
      <c r="M101" s="64"/>
      <c r="N101" s="35">
        <f>H101*Parametri!$B$3</f>
        <v>8013.950000000001</v>
      </c>
      <c r="O101" s="35">
        <f>I101*Parametri!$B$4</f>
        <v>1508.52</v>
      </c>
      <c r="P101" s="35">
        <f>F101*Parametri!$B$7</f>
        <v>2591.11</v>
      </c>
      <c r="Q101" s="35">
        <f>F101*Parametri!$B$8</f>
        <v>6676.35</v>
      </c>
      <c r="R101" s="35">
        <f>I101*Parametri!$B$9</f>
        <v>1213.55</v>
      </c>
      <c r="S101" s="35">
        <f>F101*Parametri!$B$12</f>
        <v>15290.98</v>
      </c>
      <c r="T101" s="35">
        <f>G101*Parametri!$B$13</f>
        <v>0</v>
      </c>
      <c r="U101" s="36">
        <f>IF(J101="si",Parametri!$B$14,0)</f>
        <v>0</v>
      </c>
      <c r="V101" s="36">
        <f>IF(K101="si",Parametri!$B$15,0)</f>
        <v>0</v>
      </c>
      <c r="W101" s="36">
        <f>IF(L101="si",Parametri!$B$16,0)</f>
        <v>0</v>
      </c>
      <c r="X101" s="37">
        <f>IF(M101="si",Parametri!$B$17,0)</f>
        <v>0</v>
      </c>
      <c r="Y101" s="36">
        <f t="shared" si="12"/>
        <v>35294.46</v>
      </c>
      <c r="Z101" s="36">
        <f t="shared" si="13"/>
        <v>3300.36</v>
      </c>
    </row>
    <row r="102" spans="1:26" ht="12.75">
      <c r="A102" s="42">
        <v>100</v>
      </c>
      <c r="B102" s="43" t="s">
        <v>243</v>
      </c>
      <c r="C102" s="42" t="s">
        <v>64</v>
      </c>
      <c r="D102" s="44" t="s">
        <v>70</v>
      </c>
      <c r="E102" s="42" t="s">
        <v>239</v>
      </c>
      <c r="F102" s="63">
        <v>56</v>
      </c>
      <c r="G102" s="32"/>
      <c r="H102" s="40">
        <v>60</v>
      </c>
      <c r="I102" s="40">
        <v>18</v>
      </c>
      <c r="J102" s="66"/>
      <c r="K102" s="66"/>
      <c r="L102" s="66"/>
      <c r="M102" s="64"/>
      <c r="N102" s="35">
        <f>H102*Parametri!$B$3</f>
        <v>9813</v>
      </c>
      <c r="O102" s="35">
        <f>I102*Parametri!$B$4</f>
        <v>2088.7200000000003</v>
      </c>
      <c r="P102" s="35">
        <f>F102*Parametri!$B$7</f>
        <v>3087.28</v>
      </c>
      <c r="Q102" s="35">
        <f>F102*Parametri!$B$8</f>
        <v>7954.800000000001</v>
      </c>
      <c r="R102" s="35">
        <f>I102*Parametri!$B$9</f>
        <v>1680.3</v>
      </c>
      <c r="S102" s="35">
        <f>F102*Parametri!$B$12</f>
        <v>18219.039999999997</v>
      </c>
      <c r="T102" s="35">
        <f>G102*Parametri!$B$13</f>
        <v>0</v>
      </c>
      <c r="U102" s="36">
        <f>IF(J102="si",Parametri!$B$14,0)</f>
        <v>0</v>
      </c>
      <c r="V102" s="36">
        <f>IF(K102="si",Parametri!$B$15,0)</f>
        <v>0</v>
      </c>
      <c r="W102" s="36">
        <f>IF(L102="si",Parametri!$B$16,0)</f>
        <v>0</v>
      </c>
      <c r="X102" s="37">
        <f>IF(M102="si",Parametri!$B$17,0)</f>
        <v>0</v>
      </c>
      <c r="Y102" s="36">
        <f t="shared" si="12"/>
        <v>42843.14</v>
      </c>
      <c r="Z102" s="36">
        <f t="shared" si="13"/>
        <v>4006.23</v>
      </c>
    </row>
    <row r="103" spans="1:26" ht="12.75">
      <c r="A103" s="42">
        <v>102</v>
      </c>
      <c r="B103" s="43" t="s">
        <v>245</v>
      </c>
      <c r="C103" s="42" t="s">
        <v>64</v>
      </c>
      <c r="D103" s="44" t="s">
        <v>185</v>
      </c>
      <c r="E103" s="42" t="s">
        <v>246</v>
      </c>
      <c r="F103" s="63">
        <v>50</v>
      </c>
      <c r="G103" s="32"/>
      <c r="H103" s="40">
        <v>53</v>
      </c>
      <c r="I103" s="40">
        <v>15</v>
      </c>
      <c r="J103" s="66"/>
      <c r="K103" s="66"/>
      <c r="L103" s="66"/>
      <c r="M103" s="64"/>
      <c r="N103" s="35">
        <f>H103*Parametri!$B$3</f>
        <v>8668.150000000001</v>
      </c>
      <c r="O103" s="35">
        <f>I103*Parametri!$B$4</f>
        <v>1740.6000000000001</v>
      </c>
      <c r="P103" s="35">
        <f>F103*Parametri!$B$7</f>
        <v>2756.5</v>
      </c>
      <c r="Q103" s="35">
        <f>F103*Parametri!$B$8</f>
        <v>7102.500000000001</v>
      </c>
      <c r="R103" s="35">
        <f>I103*Parametri!$B$9</f>
        <v>1400.25</v>
      </c>
      <c r="S103" s="35">
        <f>F103*Parametri!$B$12</f>
        <v>16266.999999999998</v>
      </c>
      <c r="T103" s="35">
        <f>G103*Parametri!$B$13</f>
        <v>0</v>
      </c>
      <c r="U103" s="36">
        <f>IF(J103="si",Parametri!$B$14,0)</f>
        <v>0</v>
      </c>
      <c r="V103" s="36">
        <f>IF(K103="si",Parametri!$B$15,0)</f>
        <v>0</v>
      </c>
      <c r="W103" s="36">
        <f>IF(L103="si",Parametri!$B$16,0)</f>
        <v>0</v>
      </c>
      <c r="X103" s="37">
        <f>IF(M103="si",Parametri!$B$17,0)</f>
        <v>0</v>
      </c>
      <c r="Y103" s="36">
        <f t="shared" si="12"/>
        <v>37935</v>
      </c>
      <c r="Z103" s="36">
        <f t="shared" si="13"/>
        <v>3547.28</v>
      </c>
    </row>
    <row r="104" spans="1:26" ht="12.75">
      <c r="A104" s="42">
        <v>103</v>
      </c>
      <c r="B104" s="43" t="s">
        <v>247</v>
      </c>
      <c r="C104" s="42" t="s">
        <v>64</v>
      </c>
      <c r="D104" s="44" t="s">
        <v>185</v>
      </c>
      <c r="E104" s="42" t="s">
        <v>248</v>
      </c>
      <c r="F104" s="63">
        <v>62</v>
      </c>
      <c r="G104" s="32"/>
      <c r="H104" s="40">
        <v>65</v>
      </c>
      <c r="I104" s="40">
        <v>13</v>
      </c>
      <c r="J104" s="66"/>
      <c r="K104" s="66"/>
      <c r="L104" s="66"/>
      <c r="M104" s="64"/>
      <c r="N104" s="35">
        <f>H104*Parametri!$B$3</f>
        <v>10630.75</v>
      </c>
      <c r="O104" s="35">
        <f>I104*Parametri!$B$4</f>
        <v>1508.52</v>
      </c>
      <c r="P104" s="35">
        <f>F104*Parametri!$B$7</f>
        <v>3418.06</v>
      </c>
      <c r="Q104" s="35">
        <f>F104*Parametri!$B$8</f>
        <v>8807.1</v>
      </c>
      <c r="R104" s="35">
        <f>I104*Parametri!$B$9</f>
        <v>1213.55</v>
      </c>
      <c r="S104" s="35">
        <f>F104*Parametri!$B$12</f>
        <v>20171.079999999998</v>
      </c>
      <c r="T104" s="35">
        <f>G104*Parametri!$B$13</f>
        <v>0</v>
      </c>
      <c r="U104" s="36">
        <f>IF(J104="si",Parametri!$B$14,0)</f>
        <v>0</v>
      </c>
      <c r="V104" s="36">
        <f>IF(K104="si",Parametri!$B$15,0)</f>
        <v>0</v>
      </c>
      <c r="W104" s="36">
        <f>IF(L104="si",Parametri!$B$16,0)</f>
        <v>0</v>
      </c>
      <c r="X104" s="37">
        <f>IF(M104="si",Parametri!$B$17,0)</f>
        <v>0</v>
      </c>
      <c r="Y104" s="36">
        <f t="shared" si="12"/>
        <v>45749.06</v>
      </c>
      <c r="Z104" s="36">
        <f t="shared" si="13"/>
        <v>4277.96</v>
      </c>
    </row>
    <row r="105" spans="1:26" ht="12.75">
      <c r="A105" s="42">
        <v>104</v>
      </c>
      <c r="B105" s="43" t="s">
        <v>249</v>
      </c>
      <c r="C105" s="42" t="s">
        <v>64</v>
      </c>
      <c r="D105" s="44" t="s">
        <v>188</v>
      </c>
      <c r="E105" s="42" t="s">
        <v>248</v>
      </c>
      <c r="F105" s="63">
        <v>53</v>
      </c>
      <c r="G105" s="32"/>
      <c r="H105" s="40">
        <v>55</v>
      </c>
      <c r="I105" s="40">
        <v>12</v>
      </c>
      <c r="J105" s="66"/>
      <c r="K105" s="66"/>
      <c r="L105" s="66"/>
      <c r="M105" s="64"/>
      <c r="N105" s="35">
        <f>H105*Parametri!$B$3</f>
        <v>8995.25</v>
      </c>
      <c r="O105" s="35">
        <f>I105*Parametri!$B$4</f>
        <v>1392.48</v>
      </c>
      <c r="P105" s="35">
        <f>F105*Parametri!$B$7</f>
        <v>2921.8900000000003</v>
      </c>
      <c r="Q105" s="35">
        <f>F105*Parametri!$B$8</f>
        <v>7528.650000000001</v>
      </c>
      <c r="R105" s="35">
        <f>I105*Parametri!$B$9</f>
        <v>1120.1999999999998</v>
      </c>
      <c r="S105" s="35">
        <f>F105*Parametri!$B$12</f>
        <v>17243.02</v>
      </c>
      <c r="T105" s="35">
        <f>G105*Parametri!$B$13</f>
        <v>0</v>
      </c>
      <c r="U105" s="36">
        <f>IF(J105="si",Parametri!$B$14,0)</f>
        <v>0</v>
      </c>
      <c r="V105" s="36">
        <f>IF(K105="si",Parametri!$B$15,0)</f>
        <v>0</v>
      </c>
      <c r="W105" s="36">
        <f>IF(L105="si",Parametri!$B$16,0)</f>
        <v>0</v>
      </c>
      <c r="X105" s="37">
        <f>IF(M105="si",Parametri!$B$17,0)</f>
        <v>0</v>
      </c>
      <c r="Y105" s="36">
        <f t="shared" si="12"/>
        <v>39201.490000000005</v>
      </c>
      <c r="Z105" s="36">
        <f t="shared" si="13"/>
        <v>3665.71</v>
      </c>
    </row>
    <row r="106" spans="1:26" ht="12.75">
      <c r="A106" s="42">
        <v>105</v>
      </c>
      <c r="B106" s="43" t="s">
        <v>250</v>
      </c>
      <c r="C106" s="42" t="s">
        <v>64</v>
      </c>
      <c r="D106" s="44" t="s">
        <v>196</v>
      </c>
      <c r="E106" s="42" t="s">
        <v>251</v>
      </c>
      <c r="F106" s="63">
        <v>48</v>
      </c>
      <c r="G106" s="32"/>
      <c r="H106" s="40">
        <v>52</v>
      </c>
      <c r="I106" s="40">
        <v>13</v>
      </c>
      <c r="J106" s="66"/>
      <c r="K106" s="66"/>
      <c r="L106" s="66"/>
      <c r="M106" s="64"/>
      <c r="N106" s="35">
        <f>H106*Parametri!$B$3</f>
        <v>8504.6</v>
      </c>
      <c r="O106" s="35">
        <f>I106*Parametri!$B$4</f>
        <v>1508.52</v>
      </c>
      <c r="P106" s="35">
        <f>F106*Parametri!$B$7</f>
        <v>2646.2400000000002</v>
      </c>
      <c r="Q106" s="35">
        <f>F106*Parametri!$B$8</f>
        <v>6818.400000000001</v>
      </c>
      <c r="R106" s="35">
        <f>I106*Parametri!$B$9</f>
        <v>1213.55</v>
      </c>
      <c r="S106" s="35">
        <f>F106*Parametri!$B$12</f>
        <v>15616.32</v>
      </c>
      <c r="T106" s="35">
        <f>G106*Parametri!$B$13</f>
        <v>0</v>
      </c>
      <c r="U106" s="36">
        <f>IF(J106="si",Parametri!$B$14,0)</f>
        <v>0</v>
      </c>
      <c r="V106" s="36">
        <f>IF(K106="si",Parametri!$B$15,0)</f>
        <v>0</v>
      </c>
      <c r="W106" s="36">
        <f>IF(L106="si",Parametri!$B$16,0)</f>
        <v>0</v>
      </c>
      <c r="X106" s="37">
        <f>IF(M106="si",Parametri!$B$17,0)</f>
        <v>0</v>
      </c>
      <c r="Y106" s="36">
        <f t="shared" si="12"/>
        <v>36307.630000000005</v>
      </c>
      <c r="Z106" s="36">
        <f t="shared" si="13"/>
        <v>3395.1</v>
      </c>
    </row>
    <row r="107" spans="1:26" ht="12.75">
      <c r="A107" s="42">
        <v>106</v>
      </c>
      <c r="B107" s="43" t="s">
        <v>252</v>
      </c>
      <c r="C107" s="42" t="s">
        <v>64</v>
      </c>
      <c r="D107" s="44" t="s">
        <v>185</v>
      </c>
      <c r="E107" s="42" t="s">
        <v>253</v>
      </c>
      <c r="F107" s="63">
        <v>91</v>
      </c>
      <c r="G107" s="32"/>
      <c r="H107" s="40">
        <v>100</v>
      </c>
      <c r="I107" s="40">
        <v>16</v>
      </c>
      <c r="J107" s="66"/>
      <c r="K107" s="66"/>
      <c r="L107" s="66"/>
      <c r="M107" s="64"/>
      <c r="N107" s="35">
        <f>H107*Parametri!$B$3</f>
        <v>16355.000000000002</v>
      </c>
      <c r="O107" s="35">
        <f>I107*Parametri!$B$4</f>
        <v>1856.64</v>
      </c>
      <c r="P107" s="35">
        <f>F107*Parametri!$B$7</f>
        <v>5016.83</v>
      </c>
      <c r="Q107" s="35">
        <f>F107*Parametri!$B$8</f>
        <v>12926.550000000001</v>
      </c>
      <c r="R107" s="35">
        <f>I107*Parametri!$B$9</f>
        <v>1493.6</v>
      </c>
      <c r="S107" s="35">
        <f>F107*Parametri!$B$12</f>
        <v>29605.94</v>
      </c>
      <c r="T107" s="35">
        <f>G107*Parametri!$B$13</f>
        <v>0</v>
      </c>
      <c r="U107" s="36">
        <f>IF(J107="si",Parametri!$B$14,0)</f>
        <v>0</v>
      </c>
      <c r="V107" s="36">
        <f>IF(K107="si",Parametri!$B$15,0)</f>
        <v>0</v>
      </c>
      <c r="W107" s="36">
        <f>IF(L107="si",Parametri!$B$16,0)</f>
        <v>0</v>
      </c>
      <c r="X107" s="37">
        <f>IF(M107="si",Parametri!$B$17,0)</f>
        <v>0</v>
      </c>
      <c r="Y107" s="36">
        <f t="shared" si="12"/>
        <v>67254.56</v>
      </c>
      <c r="Z107" s="36">
        <f t="shared" si="13"/>
        <v>6288.93</v>
      </c>
    </row>
    <row r="108" spans="1:26" ht="12.75">
      <c r="A108" s="42">
        <v>107</v>
      </c>
      <c r="B108" s="43" t="s">
        <v>254</v>
      </c>
      <c r="C108" s="42" t="s">
        <v>64</v>
      </c>
      <c r="D108" s="44" t="s">
        <v>188</v>
      </c>
      <c r="E108" s="42" t="s">
        <v>253</v>
      </c>
      <c r="F108" s="63">
        <v>81</v>
      </c>
      <c r="G108" s="32"/>
      <c r="H108" s="40">
        <v>86</v>
      </c>
      <c r="I108" s="40">
        <v>16</v>
      </c>
      <c r="J108" s="66"/>
      <c r="K108" s="66"/>
      <c r="L108" s="66"/>
      <c r="M108" s="64"/>
      <c r="N108" s="35">
        <f>H108*Parametri!$B$3</f>
        <v>14065.300000000001</v>
      </c>
      <c r="O108" s="35">
        <f>I108*Parametri!$B$4</f>
        <v>1856.64</v>
      </c>
      <c r="P108" s="35">
        <f>F108*Parametri!$B$7</f>
        <v>4465.530000000001</v>
      </c>
      <c r="Q108" s="35">
        <f>F108*Parametri!$B$8</f>
        <v>11506.050000000001</v>
      </c>
      <c r="R108" s="35">
        <f>I108*Parametri!$B$9</f>
        <v>1493.6</v>
      </c>
      <c r="S108" s="35">
        <f>F108*Parametri!$B$12</f>
        <v>26352.539999999997</v>
      </c>
      <c r="T108" s="35">
        <f>G108*Parametri!$B$13</f>
        <v>0</v>
      </c>
      <c r="U108" s="36">
        <f>IF(J108="si",Parametri!$B$14,0)</f>
        <v>0</v>
      </c>
      <c r="V108" s="36">
        <f>IF(K108="si",Parametri!$B$15,0)</f>
        <v>0</v>
      </c>
      <c r="W108" s="36">
        <f>IF(L108="si",Parametri!$B$16,0)</f>
        <v>0</v>
      </c>
      <c r="X108" s="37">
        <f>IF(M108="si",Parametri!$B$17,0)</f>
        <v>0</v>
      </c>
      <c r="Y108" s="36">
        <f t="shared" si="12"/>
        <v>59739.66</v>
      </c>
      <c r="Z108" s="36">
        <f t="shared" si="13"/>
        <v>5586.22</v>
      </c>
    </row>
    <row r="109" spans="1:26" ht="12.75">
      <c r="A109" s="42">
        <v>108</v>
      </c>
      <c r="B109" s="43" t="s">
        <v>255</v>
      </c>
      <c r="C109" s="42" t="s">
        <v>64</v>
      </c>
      <c r="D109" s="44" t="s">
        <v>65</v>
      </c>
      <c r="E109" s="42" t="s">
        <v>253</v>
      </c>
      <c r="F109" s="63">
        <v>89</v>
      </c>
      <c r="G109" s="32"/>
      <c r="H109" s="40">
        <v>96</v>
      </c>
      <c r="I109" s="40">
        <v>18</v>
      </c>
      <c r="J109" s="66"/>
      <c r="K109" s="66"/>
      <c r="L109" s="66"/>
      <c r="M109" s="64"/>
      <c r="N109" s="35">
        <f>H109*Parametri!$B$3</f>
        <v>15700.800000000001</v>
      </c>
      <c r="O109" s="35">
        <f>I109*Parametri!$B$4</f>
        <v>2088.7200000000003</v>
      </c>
      <c r="P109" s="35">
        <f>F109*Parametri!$B$7</f>
        <v>4906.570000000001</v>
      </c>
      <c r="Q109" s="35">
        <f>F109*Parametri!$B$8</f>
        <v>12642.45</v>
      </c>
      <c r="R109" s="35">
        <f>I109*Parametri!$B$9</f>
        <v>1680.3</v>
      </c>
      <c r="S109" s="35">
        <f>F109*Parametri!$B$12</f>
        <v>28955.26</v>
      </c>
      <c r="T109" s="35">
        <f>G109*Parametri!$B$13</f>
        <v>0</v>
      </c>
      <c r="U109" s="36">
        <f>IF(J109="si",Parametri!$B$14,0)</f>
        <v>0</v>
      </c>
      <c r="V109" s="36">
        <f>IF(K109="si",Parametri!$B$15,0)</f>
        <v>0</v>
      </c>
      <c r="W109" s="36">
        <f>IF(L109="si",Parametri!$B$16,0)</f>
        <v>0</v>
      </c>
      <c r="X109" s="37">
        <f>IF(M109="si",Parametri!$B$17,0)</f>
        <v>0</v>
      </c>
      <c r="Y109" s="36">
        <f t="shared" si="12"/>
        <v>65974.1</v>
      </c>
      <c r="Z109" s="36">
        <f t="shared" si="13"/>
        <v>6169.2</v>
      </c>
    </row>
    <row r="110" spans="1:26" ht="12.75">
      <c r="A110" s="42">
        <v>109</v>
      </c>
      <c r="B110" s="43" t="s">
        <v>256</v>
      </c>
      <c r="C110" s="42" t="s">
        <v>64</v>
      </c>
      <c r="D110" s="44" t="s">
        <v>257</v>
      </c>
      <c r="E110" s="42" t="s">
        <v>253</v>
      </c>
      <c r="F110" s="63">
        <v>142</v>
      </c>
      <c r="G110" s="32"/>
      <c r="H110" s="40">
        <v>149</v>
      </c>
      <c r="I110" s="40">
        <v>27</v>
      </c>
      <c r="J110" s="66"/>
      <c r="K110" s="66"/>
      <c r="L110" s="66"/>
      <c r="M110" s="64"/>
      <c r="N110" s="35">
        <f>H110*Parametri!$B$3</f>
        <v>24368.95</v>
      </c>
      <c r="O110" s="35">
        <f>I110*Parametri!$B$4</f>
        <v>3133.0800000000004</v>
      </c>
      <c r="P110" s="35">
        <f>F110*Parametri!$B$7</f>
        <v>7828.46</v>
      </c>
      <c r="Q110" s="35">
        <f>F110*Parametri!$B$8</f>
        <v>20171.100000000002</v>
      </c>
      <c r="R110" s="35">
        <f>I110*Parametri!$B$9</f>
        <v>2520.45</v>
      </c>
      <c r="S110" s="35">
        <f>F110*Parametri!$B$12</f>
        <v>46198.28</v>
      </c>
      <c r="T110" s="35">
        <f>G110*Parametri!$B$13</f>
        <v>0</v>
      </c>
      <c r="U110" s="36">
        <f>IF(J110="si",Parametri!$B$14,0)</f>
        <v>0</v>
      </c>
      <c r="V110" s="36">
        <f>IF(K110="si",Parametri!$B$15,0)</f>
        <v>0</v>
      </c>
      <c r="W110" s="36">
        <f>IF(L110="si",Parametri!$B$16,0)</f>
        <v>0</v>
      </c>
      <c r="X110" s="37">
        <f>IF(M110="si",Parametri!$B$17,0)</f>
        <v>0</v>
      </c>
      <c r="Y110" s="36">
        <f t="shared" si="12"/>
        <v>104220.32</v>
      </c>
      <c r="Z110" s="36">
        <f t="shared" si="13"/>
        <v>9745.57</v>
      </c>
    </row>
    <row r="111" spans="1:26" ht="12.75">
      <c r="A111" s="42">
        <v>110</v>
      </c>
      <c r="B111" s="43" t="s">
        <v>258</v>
      </c>
      <c r="C111" s="42" t="s">
        <v>64</v>
      </c>
      <c r="D111" s="44" t="s">
        <v>196</v>
      </c>
      <c r="E111" s="42" t="s">
        <v>259</v>
      </c>
      <c r="F111" s="63">
        <v>92</v>
      </c>
      <c r="G111" s="32"/>
      <c r="H111" s="40">
        <v>98</v>
      </c>
      <c r="I111" s="40">
        <v>30</v>
      </c>
      <c r="J111" s="66"/>
      <c r="K111" s="66"/>
      <c r="L111" s="66"/>
      <c r="M111" s="64"/>
      <c r="N111" s="35">
        <f>H111*Parametri!$B$3</f>
        <v>16027.900000000001</v>
      </c>
      <c r="O111" s="35">
        <f>I111*Parametri!$B$4</f>
        <v>3481.2000000000003</v>
      </c>
      <c r="P111" s="35">
        <f>F111*Parametri!$B$7</f>
        <v>5071.96</v>
      </c>
      <c r="Q111" s="35">
        <f>F111*Parametri!$B$8</f>
        <v>13068.6</v>
      </c>
      <c r="R111" s="35">
        <f>I111*Parametri!$B$9</f>
        <v>2800.5</v>
      </c>
      <c r="S111" s="35">
        <f>F111*Parametri!$B$12</f>
        <v>29931.28</v>
      </c>
      <c r="T111" s="35">
        <f>G111*Parametri!$B$13</f>
        <v>0</v>
      </c>
      <c r="U111" s="36">
        <f>IF(J111="si",Parametri!$B$14,0)</f>
        <v>0</v>
      </c>
      <c r="V111" s="36">
        <f>IF(K111="si",Parametri!$B$15,0)</f>
        <v>0</v>
      </c>
      <c r="W111" s="36">
        <f>IF(L111="si",Parametri!$B$16,0)</f>
        <v>0</v>
      </c>
      <c r="X111" s="37">
        <f>IF(M111="si",Parametri!$B$17,0)</f>
        <v>0</v>
      </c>
      <c r="Y111" s="36">
        <f>SUM(N111:X111)</f>
        <v>70381.44</v>
      </c>
      <c r="Z111" s="36">
        <f>ROUND((Y111/90.9*100)*8.5%,2)</f>
        <v>6581.32</v>
      </c>
    </row>
    <row r="112" spans="1:26" ht="12.75">
      <c r="A112" s="42">
        <v>111</v>
      </c>
      <c r="B112" s="43" t="s">
        <v>260</v>
      </c>
      <c r="C112" s="42" t="s">
        <v>64</v>
      </c>
      <c r="D112" s="44" t="s">
        <v>188</v>
      </c>
      <c r="E112" s="42" t="s">
        <v>259</v>
      </c>
      <c r="F112" s="63">
        <v>68</v>
      </c>
      <c r="G112" s="32"/>
      <c r="H112" s="40">
        <v>74</v>
      </c>
      <c r="I112" s="40">
        <v>21</v>
      </c>
      <c r="J112" s="66"/>
      <c r="K112" s="66"/>
      <c r="L112" s="66"/>
      <c r="M112" s="64"/>
      <c r="N112" s="35">
        <f>H112*Parametri!$B$3</f>
        <v>12102.7</v>
      </c>
      <c r="O112" s="35">
        <f>I112*Parametri!$B$4</f>
        <v>2436.84</v>
      </c>
      <c r="P112" s="35">
        <f>F112*Parametri!$B$7</f>
        <v>3748.84</v>
      </c>
      <c r="Q112" s="35">
        <f>F112*Parametri!$B$8</f>
        <v>9659.400000000001</v>
      </c>
      <c r="R112" s="35">
        <f>I112*Parametri!$B$9</f>
        <v>1960.35</v>
      </c>
      <c r="S112" s="35">
        <f>F112*Parametri!$B$12</f>
        <v>22123.12</v>
      </c>
      <c r="T112" s="35">
        <f>G112*Parametri!$B$13</f>
        <v>0</v>
      </c>
      <c r="U112" s="36">
        <f>IF(J112="si",Parametri!$B$14,0)</f>
        <v>0</v>
      </c>
      <c r="V112" s="36">
        <f>IF(K112="si",Parametri!$B$15,0)</f>
        <v>0</v>
      </c>
      <c r="W112" s="36">
        <f>IF(L112="si",Parametri!$B$16,0)</f>
        <v>0</v>
      </c>
      <c r="X112" s="37">
        <f>IF(M112="si",Parametri!$B$17,0)</f>
        <v>0</v>
      </c>
      <c r="Y112" s="36">
        <f>SUM(N112:X112)</f>
        <v>52031.25</v>
      </c>
      <c r="Z112" s="36">
        <f>ROUND((Y112/90.9*100)*8.5%,2)</f>
        <v>4865.41</v>
      </c>
    </row>
    <row r="113" spans="1:26" ht="12.75">
      <c r="A113" s="42">
        <v>112</v>
      </c>
      <c r="B113" s="43" t="s">
        <v>261</v>
      </c>
      <c r="C113" s="42" t="s">
        <v>64</v>
      </c>
      <c r="D113" s="44" t="s">
        <v>185</v>
      </c>
      <c r="E113" s="42" t="s">
        <v>262</v>
      </c>
      <c r="F113" s="63">
        <v>83</v>
      </c>
      <c r="G113" s="32"/>
      <c r="H113" s="40">
        <v>89</v>
      </c>
      <c r="I113" s="40">
        <v>20</v>
      </c>
      <c r="J113" s="66"/>
      <c r="K113" s="66"/>
      <c r="L113" s="66"/>
      <c r="M113" s="64"/>
      <c r="N113" s="35">
        <f>H113*Parametri!$B$3</f>
        <v>14555.95</v>
      </c>
      <c r="O113" s="35">
        <f>I113*Parametri!$B$4</f>
        <v>2320.8</v>
      </c>
      <c r="P113" s="35">
        <f>F113*Parametri!$B$7</f>
        <v>4575.79</v>
      </c>
      <c r="Q113" s="35">
        <f>F113*Parametri!$B$8</f>
        <v>11790.150000000001</v>
      </c>
      <c r="R113" s="35">
        <f>I113*Parametri!$B$9</f>
        <v>1867</v>
      </c>
      <c r="S113" s="35">
        <f>F113*Parametri!$B$12</f>
        <v>27003.219999999998</v>
      </c>
      <c r="T113" s="35">
        <f>G113*Parametri!$B$13</f>
        <v>0</v>
      </c>
      <c r="U113" s="36">
        <f>IF(J113="si",Parametri!$B$14,0)</f>
        <v>0</v>
      </c>
      <c r="V113" s="36">
        <f>IF(K113="si",Parametri!$B$15,0)</f>
        <v>0</v>
      </c>
      <c r="W113" s="36">
        <f>IF(L113="si",Parametri!$B$16,0)</f>
        <v>0</v>
      </c>
      <c r="X113" s="37">
        <f>IF(M113="si",Parametri!$B$17,0)</f>
        <v>0</v>
      </c>
      <c r="Y113" s="36">
        <f>SUM(N113:X113)</f>
        <v>62112.91</v>
      </c>
      <c r="Z113" s="36">
        <f>ROUND((Y113/90.9*100)*8.5%,2)</f>
        <v>5808.14</v>
      </c>
    </row>
    <row r="114" spans="1:26" ht="12.75">
      <c r="A114" s="42">
        <v>113</v>
      </c>
      <c r="B114" s="43" t="s">
        <v>263</v>
      </c>
      <c r="C114" s="42" t="s">
        <v>64</v>
      </c>
      <c r="D114" s="44" t="s">
        <v>188</v>
      </c>
      <c r="E114" s="42" t="s">
        <v>262</v>
      </c>
      <c r="F114" s="63">
        <v>64</v>
      </c>
      <c r="G114" s="32"/>
      <c r="H114" s="40">
        <v>65</v>
      </c>
      <c r="I114" s="40">
        <v>15</v>
      </c>
      <c r="J114" s="66"/>
      <c r="K114" s="66"/>
      <c r="L114" s="66"/>
      <c r="M114" s="64"/>
      <c r="N114" s="35">
        <f>H114*Parametri!$B$3</f>
        <v>10630.75</v>
      </c>
      <c r="O114" s="35">
        <f>I114*Parametri!$B$4</f>
        <v>1740.6000000000001</v>
      </c>
      <c r="P114" s="35">
        <f>F114*Parametri!$B$7</f>
        <v>3528.32</v>
      </c>
      <c r="Q114" s="35">
        <f>F114*Parametri!$B$8</f>
        <v>9091.2</v>
      </c>
      <c r="R114" s="35">
        <f>I114*Parametri!$B$9</f>
        <v>1400.25</v>
      </c>
      <c r="S114" s="35">
        <f>F114*Parametri!$B$12</f>
        <v>20821.76</v>
      </c>
      <c r="T114" s="35">
        <f>G114*Parametri!$B$13</f>
        <v>0</v>
      </c>
      <c r="U114" s="36">
        <f>IF(J114="si",Parametri!$B$14,0)</f>
        <v>0</v>
      </c>
      <c r="V114" s="36">
        <f>IF(K114="si",Parametri!$B$15,0)</f>
        <v>0</v>
      </c>
      <c r="W114" s="36">
        <f>IF(L114="si",Parametri!$B$16,0)</f>
        <v>0</v>
      </c>
      <c r="X114" s="37">
        <f>IF(M114="si",Parametri!$B$17,0)</f>
        <v>0</v>
      </c>
      <c r="Y114" s="36">
        <f aca="true" t="shared" si="14" ref="Y114:Y130">SUM(N114:X114)</f>
        <v>47212.880000000005</v>
      </c>
      <c r="Z114" s="36">
        <f aca="true" t="shared" si="15" ref="Z114:Z130">ROUND((Y114/90.9*100)*8.5%,2)</f>
        <v>4414.85</v>
      </c>
    </row>
    <row r="115" spans="1:26" ht="12.75">
      <c r="A115" s="42">
        <v>114</v>
      </c>
      <c r="B115" s="43" t="s">
        <v>264</v>
      </c>
      <c r="C115" s="42" t="s">
        <v>64</v>
      </c>
      <c r="D115" s="44" t="s">
        <v>65</v>
      </c>
      <c r="E115" s="42" t="s">
        <v>262</v>
      </c>
      <c r="F115" s="63">
        <v>66</v>
      </c>
      <c r="G115" s="32"/>
      <c r="H115" s="40">
        <v>74</v>
      </c>
      <c r="I115" s="40">
        <v>16</v>
      </c>
      <c r="J115" s="66"/>
      <c r="K115" s="66"/>
      <c r="L115" s="66"/>
      <c r="M115" s="64"/>
      <c r="N115" s="35">
        <f>H115*Parametri!$B$3</f>
        <v>12102.7</v>
      </c>
      <c r="O115" s="35">
        <f>I115*Parametri!$B$4</f>
        <v>1856.64</v>
      </c>
      <c r="P115" s="35">
        <f>F115*Parametri!$B$7</f>
        <v>3638.5800000000004</v>
      </c>
      <c r="Q115" s="35">
        <f>F115*Parametri!$B$8</f>
        <v>9375.300000000001</v>
      </c>
      <c r="R115" s="35">
        <f>I115*Parametri!$B$9</f>
        <v>1493.6</v>
      </c>
      <c r="S115" s="35">
        <f>F115*Parametri!$B$12</f>
        <v>21472.44</v>
      </c>
      <c r="T115" s="35">
        <f>G115*Parametri!$B$13</f>
        <v>0</v>
      </c>
      <c r="U115" s="36">
        <f>IF(J115="si",Parametri!$B$14,0)</f>
        <v>0</v>
      </c>
      <c r="V115" s="36">
        <f>IF(K115="si",Parametri!$B$15,0)</f>
        <v>0</v>
      </c>
      <c r="W115" s="36">
        <f>IF(L115="si",Parametri!$B$16,0)</f>
        <v>0</v>
      </c>
      <c r="X115" s="37">
        <f>IF(M115="si",Parametri!$B$17,0)</f>
        <v>0</v>
      </c>
      <c r="Y115" s="36">
        <f t="shared" si="14"/>
        <v>49939.259999999995</v>
      </c>
      <c r="Z115" s="36">
        <f t="shared" si="15"/>
        <v>4669.79</v>
      </c>
    </row>
    <row r="116" spans="1:26" ht="12.75">
      <c r="A116" s="42">
        <v>115</v>
      </c>
      <c r="B116" s="43" t="s">
        <v>265</v>
      </c>
      <c r="C116" s="42" t="s">
        <v>64</v>
      </c>
      <c r="D116" s="44" t="s">
        <v>68</v>
      </c>
      <c r="E116" s="42" t="s">
        <v>262</v>
      </c>
      <c r="F116" s="63">
        <v>76</v>
      </c>
      <c r="G116" s="32"/>
      <c r="H116" s="40">
        <v>83</v>
      </c>
      <c r="I116" s="40">
        <v>17</v>
      </c>
      <c r="J116" s="66"/>
      <c r="K116" s="66"/>
      <c r="L116" s="66"/>
      <c r="M116" s="64"/>
      <c r="N116" s="35">
        <f>H116*Parametri!$B$3</f>
        <v>13574.650000000001</v>
      </c>
      <c r="O116" s="35">
        <f>I116*Parametri!$B$4</f>
        <v>1972.68</v>
      </c>
      <c r="P116" s="35">
        <f>F116*Parametri!$B$7</f>
        <v>4189.88</v>
      </c>
      <c r="Q116" s="35">
        <f>F116*Parametri!$B$8</f>
        <v>10795.800000000001</v>
      </c>
      <c r="R116" s="35">
        <f>I116*Parametri!$B$9</f>
        <v>1586.9499999999998</v>
      </c>
      <c r="S116" s="35">
        <f>F116*Parametri!$B$12</f>
        <v>24725.839999999997</v>
      </c>
      <c r="T116" s="35">
        <f>G116*Parametri!$B$13</f>
        <v>0</v>
      </c>
      <c r="U116" s="36">
        <f>IF(J116="si",Parametri!$B$14,0)</f>
        <v>0</v>
      </c>
      <c r="V116" s="36">
        <f>IF(K116="si",Parametri!$B$15,0)</f>
        <v>0</v>
      </c>
      <c r="W116" s="36">
        <f>IF(L116="si",Parametri!$B$16,0)</f>
        <v>0</v>
      </c>
      <c r="X116" s="37">
        <f>IF(M116="si",Parametri!$B$17,0)</f>
        <v>0</v>
      </c>
      <c r="Y116" s="36">
        <f t="shared" si="14"/>
        <v>56845.8</v>
      </c>
      <c r="Z116" s="36">
        <f t="shared" si="15"/>
        <v>5315.61</v>
      </c>
    </row>
    <row r="117" spans="1:26" ht="12.75">
      <c r="A117" s="42">
        <v>116</v>
      </c>
      <c r="B117" s="43" t="s">
        <v>266</v>
      </c>
      <c r="C117" s="42" t="s">
        <v>64</v>
      </c>
      <c r="D117" s="44" t="s">
        <v>196</v>
      </c>
      <c r="E117" s="42" t="s">
        <v>267</v>
      </c>
      <c r="F117" s="63">
        <v>98</v>
      </c>
      <c r="G117" s="32"/>
      <c r="H117" s="40">
        <v>101</v>
      </c>
      <c r="I117" s="40">
        <v>23</v>
      </c>
      <c r="J117" s="66"/>
      <c r="K117" s="66"/>
      <c r="L117" s="66"/>
      <c r="M117" s="64"/>
      <c r="N117" s="35">
        <f>H117*Parametri!$B$3</f>
        <v>16518.550000000003</v>
      </c>
      <c r="O117" s="35">
        <f>I117*Parametri!$B$4</f>
        <v>2668.92</v>
      </c>
      <c r="P117" s="35">
        <f>F117*Parametri!$B$7</f>
        <v>5402.740000000001</v>
      </c>
      <c r="Q117" s="35">
        <f>F117*Parametri!$B$8</f>
        <v>13920.900000000001</v>
      </c>
      <c r="R117" s="35">
        <f>I117*Parametri!$B$9</f>
        <v>2147.0499999999997</v>
      </c>
      <c r="S117" s="35">
        <f>F117*Parametri!$B$12</f>
        <v>31883.319999999996</v>
      </c>
      <c r="T117" s="35">
        <f>G117*Parametri!$B$13</f>
        <v>0</v>
      </c>
      <c r="U117" s="36">
        <f>IF(J117="si",Parametri!$B$14,0)</f>
        <v>0</v>
      </c>
      <c r="V117" s="36">
        <f>IF(K117="si",Parametri!$B$15,0)</f>
        <v>0</v>
      </c>
      <c r="W117" s="36">
        <f>IF(L117="si",Parametri!$B$16,0)</f>
        <v>0</v>
      </c>
      <c r="X117" s="37">
        <f>IF(M117="si",Parametri!$B$17,0)</f>
        <v>0</v>
      </c>
      <c r="Y117" s="36">
        <f t="shared" si="14"/>
        <v>72541.48</v>
      </c>
      <c r="Z117" s="36">
        <f t="shared" si="15"/>
        <v>6783.31</v>
      </c>
    </row>
    <row r="118" spans="1:26" ht="12.75">
      <c r="A118" s="42">
        <v>117</v>
      </c>
      <c r="B118" s="43" t="s">
        <v>268</v>
      </c>
      <c r="C118" s="42" t="s">
        <v>64</v>
      </c>
      <c r="D118" s="44" t="s">
        <v>185</v>
      </c>
      <c r="E118" s="42" t="s">
        <v>269</v>
      </c>
      <c r="F118" s="63">
        <v>120</v>
      </c>
      <c r="G118" s="32"/>
      <c r="H118" s="40">
        <v>129</v>
      </c>
      <c r="I118" s="40">
        <v>25</v>
      </c>
      <c r="J118" s="66"/>
      <c r="K118" s="66"/>
      <c r="L118" s="66"/>
      <c r="M118" s="64"/>
      <c r="N118" s="35">
        <f>H118*Parametri!$B$3</f>
        <v>21097.95</v>
      </c>
      <c r="O118" s="35">
        <f>I118*Parametri!$B$4</f>
        <v>2901</v>
      </c>
      <c r="P118" s="35">
        <f>F118*Parametri!$B$7</f>
        <v>6615.6</v>
      </c>
      <c r="Q118" s="35">
        <f>F118*Parametri!$B$8</f>
        <v>17046</v>
      </c>
      <c r="R118" s="35">
        <f>I118*Parametri!$B$9</f>
        <v>2333.75</v>
      </c>
      <c r="S118" s="35">
        <f>F118*Parametri!$B$12</f>
        <v>39040.799999999996</v>
      </c>
      <c r="T118" s="35">
        <f>G118*Parametri!$B$13</f>
        <v>0</v>
      </c>
      <c r="U118" s="36">
        <f>IF(J118="si",Parametri!$B$14,0)</f>
        <v>0</v>
      </c>
      <c r="V118" s="36">
        <f>IF(K118="si",Parametri!$B$15,0)</f>
        <v>0</v>
      </c>
      <c r="W118" s="36">
        <f>IF(L118="si",Parametri!$B$16,0)</f>
        <v>0</v>
      </c>
      <c r="X118" s="37">
        <f>IF(M118="si",Parametri!$B$17,0)</f>
        <v>0</v>
      </c>
      <c r="Y118" s="36">
        <f t="shared" si="14"/>
        <v>89035.1</v>
      </c>
      <c r="Z118" s="36">
        <f t="shared" si="15"/>
        <v>8325.61</v>
      </c>
    </row>
    <row r="119" spans="1:26" ht="12.75">
      <c r="A119" s="42">
        <v>118</v>
      </c>
      <c r="B119" s="43" t="s">
        <v>270</v>
      </c>
      <c r="C119" s="42" t="s">
        <v>64</v>
      </c>
      <c r="D119" s="44" t="s">
        <v>188</v>
      </c>
      <c r="E119" s="42" t="s">
        <v>269</v>
      </c>
      <c r="F119" s="63">
        <v>88</v>
      </c>
      <c r="G119" s="32"/>
      <c r="H119" s="40">
        <v>96</v>
      </c>
      <c r="I119" s="40">
        <v>21</v>
      </c>
      <c r="J119" s="66"/>
      <c r="K119" s="66"/>
      <c r="L119" s="66"/>
      <c r="M119" s="64"/>
      <c r="N119" s="35">
        <f>H119*Parametri!$B$3</f>
        <v>15700.800000000001</v>
      </c>
      <c r="O119" s="35">
        <f>I119*Parametri!$B$4</f>
        <v>2436.84</v>
      </c>
      <c r="P119" s="35">
        <f>F119*Parametri!$B$7</f>
        <v>4851.4400000000005</v>
      </c>
      <c r="Q119" s="35">
        <f>F119*Parametri!$B$8</f>
        <v>12500.400000000001</v>
      </c>
      <c r="R119" s="35">
        <f>I119*Parametri!$B$9</f>
        <v>1960.35</v>
      </c>
      <c r="S119" s="35">
        <f>F119*Parametri!$B$12</f>
        <v>28629.92</v>
      </c>
      <c r="T119" s="35">
        <f>G119*Parametri!$B$13</f>
        <v>0</v>
      </c>
      <c r="U119" s="36">
        <f>IF(J119="si",Parametri!$B$14,0)</f>
        <v>0</v>
      </c>
      <c r="V119" s="36">
        <f>IF(K119="si",Parametri!$B$15,0)</f>
        <v>0</v>
      </c>
      <c r="W119" s="36">
        <f>IF(L119="si",Parametri!$B$16,0)</f>
        <v>0</v>
      </c>
      <c r="X119" s="37">
        <f>IF(M119="si",Parametri!$B$17,0)</f>
        <v>0</v>
      </c>
      <c r="Y119" s="36">
        <f t="shared" si="14"/>
        <v>66079.75</v>
      </c>
      <c r="Z119" s="36">
        <f t="shared" si="15"/>
        <v>6179.07</v>
      </c>
    </row>
    <row r="120" spans="1:26" ht="12.75">
      <c r="A120" s="42">
        <v>119</v>
      </c>
      <c r="B120" s="43" t="s">
        <v>271</v>
      </c>
      <c r="C120" s="42" t="s">
        <v>64</v>
      </c>
      <c r="D120" s="44" t="s">
        <v>65</v>
      </c>
      <c r="E120" s="42" t="s">
        <v>269</v>
      </c>
      <c r="F120" s="63">
        <v>94</v>
      </c>
      <c r="G120" s="32"/>
      <c r="H120" s="40">
        <v>101</v>
      </c>
      <c r="I120" s="40">
        <v>21</v>
      </c>
      <c r="J120" s="66"/>
      <c r="K120" s="108" t="s">
        <v>83</v>
      </c>
      <c r="L120" s="66"/>
      <c r="M120" s="64"/>
      <c r="N120" s="35">
        <f>H120*Parametri!$B$3</f>
        <v>16518.550000000003</v>
      </c>
      <c r="O120" s="35">
        <f>I120*Parametri!$B$4</f>
        <v>2436.84</v>
      </c>
      <c r="P120" s="35">
        <f>F120*Parametri!$B$7</f>
        <v>5182.22</v>
      </c>
      <c r="Q120" s="35">
        <f>F120*Parametri!$B$8</f>
        <v>13352.7</v>
      </c>
      <c r="R120" s="35">
        <f>I120*Parametri!$B$9</f>
        <v>1960.35</v>
      </c>
      <c r="S120" s="35">
        <f>F120*Parametri!$B$12</f>
        <v>30581.96</v>
      </c>
      <c r="T120" s="35">
        <f>G120*Parametri!$B$13</f>
        <v>0</v>
      </c>
      <c r="U120" s="36">
        <f>IF(J120="si",Parametri!$B$14,0)</f>
        <v>0</v>
      </c>
      <c r="V120" s="36">
        <f>IF(K120="si",Parametri!$B$15,0)</f>
        <v>1408.38</v>
      </c>
      <c r="W120" s="36">
        <f>IF(L120="si",Parametri!$B$16,0)</f>
        <v>0</v>
      </c>
      <c r="X120" s="37">
        <f>IF(M120="si",Parametri!$B$17,0)</f>
        <v>0</v>
      </c>
      <c r="Y120" s="36">
        <f t="shared" si="14"/>
        <v>71441</v>
      </c>
      <c r="Z120" s="36">
        <f t="shared" si="15"/>
        <v>6680.4</v>
      </c>
    </row>
    <row r="121" spans="1:26" ht="12.75">
      <c r="A121" s="42">
        <v>120</v>
      </c>
      <c r="B121" s="43" t="s">
        <v>272</v>
      </c>
      <c r="C121" s="42" t="s">
        <v>64</v>
      </c>
      <c r="D121" s="44" t="s">
        <v>68</v>
      </c>
      <c r="E121" s="42" t="s">
        <v>269</v>
      </c>
      <c r="F121" s="63">
        <v>111</v>
      </c>
      <c r="G121" s="32"/>
      <c r="H121" s="40">
        <v>130</v>
      </c>
      <c r="I121" s="40">
        <v>28</v>
      </c>
      <c r="J121" s="66"/>
      <c r="K121" s="66"/>
      <c r="L121" s="66"/>
      <c r="M121" s="64"/>
      <c r="N121" s="35">
        <f>H121*Parametri!$B$3</f>
        <v>21261.5</v>
      </c>
      <c r="O121" s="35">
        <f>I121*Parametri!$B$4</f>
        <v>3249.1200000000003</v>
      </c>
      <c r="P121" s="35">
        <f>F121*Parametri!$B$7</f>
        <v>6119.43</v>
      </c>
      <c r="Q121" s="35">
        <f>F121*Parametri!$B$8</f>
        <v>15767.550000000001</v>
      </c>
      <c r="R121" s="35">
        <f>I121*Parametri!$B$9</f>
        <v>2613.7999999999997</v>
      </c>
      <c r="S121" s="35">
        <f>F121*Parametri!$B$12</f>
        <v>36112.74</v>
      </c>
      <c r="T121" s="35">
        <f>G121*Parametri!$B$13</f>
        <v>0</v>
      </c>
      <c r="U121" s="36">
        <f>IF(J121="si",Parametri!$B$14,0)</f>
        <v>0</v>
      </c>
      <c r="V121" s="36">
        <f>IF(K121="si",Parametri!$B$15,0)</f>
        <v>0</v>
      </c>
      <c r="W121" s="36">
        <f>IF(L121="si",Parametri!$B$16,0)</f>
        <v>0</v>
      </c>
      <c r="X121" s="37">
        <f>IF(M121="si",Parametri!$B$17,0)</f>
        <v>0</v>
      </c>
      <c r="Y121" s="36">
        <f t="shared" si="14"/>
        <v>85124.14</v>
      </c>
      <c r="Z121" s="36">
        <f t="shared" si="15"/>
        <v>7959.9</v>
      </c>
    </row>
    <row r="122" spans="1:26" ht="12.75">
      <c r="A122" s="42">
        <v>121</v>
      </c>
      <c r="B122" s="43" t="s">
        <v>273</v>
      </c>
      <c r="C122" s="42" t="s">
        <v>64</v>
      </c>
      <c r="D122" s="44" t="s">
        <v>70</v>
      </c>
      <c r="E122" s="42" t="s">
        <v>269</v>
      </c>
      <c r="F122" s="63">
        <v>110</v>
      </c>
      <c r="G122" s="32"/>
      <c r="H122" s="40">
        <v>113</v>
      </c>
      <c r="I122" s="40">
        <v>25</v>
      </c>
      <c r="J122" s="66"/>
      <c r="K122" s="66"/>
      <c r="L122" s="66"/>
      <c r="M122" s="64"/>
      <c r="N122" s="35">
        <f>H122*Parametri!$B$3</f>
        <v>18481.15</v>
      </c>
      <c r="O122" s="35">
        <f>I122*Parametri!$B$4</f>
        <v>2901</v>
      </c>
      <c r="P122" s="35">
        <f>F122*Parametri!$B$7</f>
        <v>6064.3</v>
      </c>
      <c r="Q122" s="35">
        <f>F122*Parametri!$B$8</f>
        <v>15625.500000000002</v>
      </c>
      <c r="R122" s="35">
        <f>I122*Parametri!$B$9</f>
        <v>2333.75</v>
      </c>
      <c r="S122" s="35">
        <f>F122*Parametri!$B$12</f>
        <v>35787.399999999994</v>
      </c>
      <c r="T122" s="35">
        <f>G122*Parametri!$B$13</f>
        <v>0</v>
      </c>
      <c r="U122" s="36">
        <f>IF(J122="si",Parametri!$B$14,0)</f>
        <v>0</v>
      </c>
      <c r="V122" s="36">
        <f>IF(K122="si",Parametri!$B$15,0)</f>
        <v>0</v>
      </c>
      <c r="W122" s="36">
        <f>IF(L122="si",Parametri!$B$16,0)</f>
        <v>0</v>
      </c>
      <c r="X122" s="37">
        <f>IF(M122="si",Parametri!$B$17,0)</f>
        <v>0</v>
      </c>
      <c r="Y122" s="36">
        <f t="shared" si="14"/>
        <v>81193.1</v>
      </c>
      <c r="Z122" s="36">
        <f t="shared" si="15"/>
        <v>7592.31</v>
      </c>
    </row>
    <row r="123" spans="1:26" ht="12.75">
      <c r="A123" s="42">
        <v>122</v>
      </c>
      <c r="B123" s="43" t="s">
        <v>274</v>
      </c>
      <c r="C123" s="42" t="s">
        <v>64</v>
      </c>
      <c r="D123" s="44" t="s">
        <v>275</v>
      </c>
      <c r="E123" s="42" t="s">
        <v>269</v>
      </c>
      <c r="F123" s="63">
        <v>76</v>
      </c>
      <c r="G123" s="32"/>
      <c r="H123" s="40">
        <v>77</v>
      </c>
      <c r="I123" s="40">
        <v>19</v>
      </c>
      <c r="J123" s="66"/>
      <c r="K123" s="66"/>
      <c r="L123" s="66"/>
      <c r="M123" s="64"/>
      <c r="N123" s="35">
        <f>H123*Parametri!$B$3</f>
        <v>12593.35</v>
      </c>
      <c r="O123" s="35">
        <f>I123*Parametri!$B$4</f>
        <v>2204.76</v>
      </c>
      <c r="P123" s="35">
        <f>F123*Parametri!$B$7</f>
        <v>4189.88</v>
      </c>
      <c r="Q123" s="35">
        <f>F123*Parametri!$B$8</f>
        <v>10795.800000000001</v>
      </c>
      <c r="R123" s="35">
        <f>I123*Parametri!$B$9</f>
        <v>1773.6499999999999</v>
      </c>
      <c r="S123" s="35">
        <f>F123*Parametri!$B$12</f>
        <v>24725.839999999997</v>
      </c>
      <c r="T123" s="35">
        <f>G123*Parametri!$B$13</f>
        <v>0</v>
      </c>
      <c r="U123" s="36">
        <f>IF(J123="si",Parametri!$B$14,0)</f>
        <v>0</v>
      </c>
      <c r="V123" s="36">
        <f>IF(K123="si",Parametri!$B$15,0)</f>
        <v>0</v>
      </c>
      <c r="W123" s="36">
        <f>IF(L123="si",Parametri!$B$16,0)</f>
        <v>0</v>
      </c>
      <c r="X123" s="37">
        <f>IF(M123="si",Parametri!$B$17,0)</f>
        <v>0</v>
      </c>
      <c r="Y123" s="36">
        <f t="shared" si="14"/>
        <v>56283.28</v>
      </c>
      <c r="Z123" s="36">
        <f>ROUND((Y123/90.9*100)*8.5%,2)</f>
        <v>5263.01</v>
      </c>
    </row>
    <row r="124" spans="1:26" ht="12.75">
      <c r="A124" s="42">
        <v>123</v>
      </c>
      <c r="B124" s="43" t="s">
        <v>276</v>
      </c>
      <c r="C124" s="42" t="s">
        <v>64</v>
      </c>
      <c r="D124" s="44" t="s">
        <v>244</v>
      </c>
      <c r="E124" s="42" t="s">
        <v>269</v>
      </c>
      <c r="F124" s="63">
        <v>74</v>
      </c>
      <c r="G124" s="32"/>
      <c r="H124" s="40">
        <v>78</v>
      </c>
      <c r="I124" s="40">
        <v>20</v>
      </c>
      <c r="J124" s="66"/>
      <c r="K124" s="66"/>
      <c r="L124" s="66"/>
      <c r="M124" s="64"/>
      <c r="N124" s="35">
        <f>H124*Parametri!$B$3</f>
        <v>12756.900000000001</v>
      </c>
      <c r="O124" s="35">
        <f>I124*Parametri!B4</f>
        <v>2320.8</v>
      </c>
      <c r="P124" s="35">
        <f>F124*Parametri!B7</f>
        <v>4079.6200000000003</v>
      </c>
      <c r="Q124" s="35">
        <f>F124*Parametri!B8</f>
        <v>10511.7</v>
      </c>
      <c r="R124" s="35">
        <f>I124*Parametri!B9</f>
        <v>1867</v>
      </c>
      <c r="S124" s="35">
        <f>F124*Parametri!B12</f>
        <v>24075.16</v>
      </c>
      <c r="T124" s="35">
        <f>G124*Parametri!B13</f>
        <v>0</v>
      </c>
      <c r="U124" s="36">
        <f>IF(J124="si",Parametri!$B$14,0)</f>
        <v>0</v>
      </c>
      <c r="V124" s="36">
        <f>IF(K124="si",Parametri!$B$15,0)</f>
        <v>0</v>
      </c>
      <c r="W124" s="36">
        <f>IF(L124="si",Parametri!$B$16,0)</f>
        <v>0</v>
      </c>
      <c r="X124" s="37">
        <f>IF(M124="si",Parametri!$B$17,0)</f>
        <v>0</v>
      </c>
      <c r="Y124" s="36">
        <f>SUM(N124:X124)</f>
        <v>55611.18</v>
      </c>
      <c r="Z124" s="36">
        <f>ROUND((Y124/90.9*100)*8.5%,2)</f>
        <v>5200.17</v>
      </c>
    </row>
    <row r="125" spans="1:26" ht="12.75">
      <c r="A125" s="42">
        <v>124</v>
      </c>
      <c r="B125" s="43" t="s">
        <v>277</v>
      </c>
      <c r="C125" s="42" t="s">
        <v>64</v>
      </c>
      <c r="D125" s="44" t="s">
        <v>185</v>
      </c>
      <c r="E125" s="42" t="s">
        <v>278</v>
      </c>
      <c r="F125" s="63">
        <v>91</v>
      </c>
      <c r="G125" s="32"/>
      <c r="H125" s="40">
        <v>96</v>
      </c>
      <c r="I125" s="40">
        <v>24</v>
      </c>
      <c r="J125" s="65"/>
      <c r="K125" s="66"/>
      <c r="L125" s="108" t="s">
        <v>83</v>
      </c>
      <c r="M125" s="64"/>
      <c r="N125" s="35">
        <f>H125*Parametri!$B$3</f>
        <v>15700.800000000001</v>
      </c>
      <c r="O125" s="35">
        <f>I125*Parametri!$B$4</f>
        <v>2784.96</v>
      </c>
      <c r="P125" s="35">
        <f>F125*Parametri!$B$7</f>
        <v>5016.83</v>
      </c>
      <c r="Q125" s="35">
        <f>F125*Parametri!$B$8</f>
        <v>12926.550000000001</v>
      </c>
      <c r="R125" s="35">
        <f>I125*Parametri!$B$9</f>
        <v>2240.3999999999996</v>
      </c>
      <c r="S125" s="35">
        <f>F125*Parametri!$B$12</f>
        <v>29605.94</v>
      </c>
      <c r="T125" s="35">
        <f>G125*Parametri!$B$13</f>
        <v>0</v>
      </c>
      <c r="U125" s="36">
        <f>IF(J125="si",Parametri!$B$14,0)</f>
        <v>0</v>
      </c>
      <c r="V125" s="36">
        <f>IF(K125="si",Parametri!$B$15,0)</f>
        <v>0</v>
      </c>
      <c r="W125" s="36">
        <f>IF(L125="si",Parametri!$B$16,0)</f>
        <v>938.92</v>
      </c>
      <c r="X125" s="37">
        <f>IF(M125="si",Parametri!$B$17,0)</f>
        <v>0</v>
      </c>
      <c r="Y125" s="36">
        <f t="shared" si="14"/>
        <v>69214.40000000001</v>
      </c>
      <c r="Z125" s="36">
        <f t="shared" si="15"/>
        <v>6472.19</v>
      </c>
    </row>
    <row r="126" spans="1:26" ht="12.75">
      <c r="A126" s="42">
        <v>125</v>
      </c>
      <c r="B126" s="43" t="s">
        <v>279</v>
      </c>
      <c r="C126" s="42" t="s">
        <v>64</v>
      </c>
      <c r="D126" s="44" t="s">
        <v>188</v>
      </c>
      <c r="E126" s="42" t="s">
        <v>278</v>
      </c>
      <c r="F126" s="63">
        <v>79</v>
      </c>
      <c r="G126" s="32"/>
      <c r="H126" s="40">
        <v>84</v>
      </c>
      <c r="I126" s="40">
        <v>24</v>
      </c>
      <c r="J126" s="66"/>
      <c r="K126" s="66"/>
      <c r="L126" s="66"/>
      <c r="M126" s="64"/>
      <c r="N126" s="35">
        <f>H126*Parametri!$B$3</f>
        <v>13738.2</v>
      </c>
      <c r="O126" s="35">
        <f>I126*Parametri!$B$4</f>
        <v>2784.96</v>
      </c>
      <c r="P126" s="35">
        <f>F126*Parametri!$B$7</f>
        <v>4355.27</v>
      </c>
      <c r="Q126" s="35">
        <f>F126*Parametri!$B$8</f>
        <v>11221.95</v>
      </c>
      <c r="R126" s="35">
        <f>I126*Parametri!$B$9</f>
        <v>2240.3999999999996</v>
      </c>
      <c r="S126" s="35">
        <f>F126*Parametri!$B$12</f>
        <v>25701.859999999997</v>
      </c>
      <c r="T126" s="35">
        <f>G126*Parametri!$B$13</f>
        <v>0</v>
      </c>
      <c r="U126" s="36">
        <f>IF(J126="si",Parametri!$B$14,0)</f>
        <v>0</v>
      </c>
      <c r="V126" s="36">
        <f>IF(K126="si",Parametri!$B$15,0)</f>
        <v>0</v>
      </c>
      <c r="W126" s="36">
        <f>IF(L126="si",Parametri!$B$16,0)</f>
        <v>0</v>
      </c>
      <c r="X126" s="37">
        <f>IF(M126="si",Parametri!$B$17,0)</f>
        <v>0</v>
      </c>
      <c r="Y126" s="36">
        <f t="shared" si="14"/>
        <v>60042.64</v>
      </c>
      <c r="Z126" s="36">
        <f t="shared" si="15"/>
        <v>5614.55</v>
      </c>
    </row>
    <row r="127" spans="1:26" ht="12.75">
      <c r="A127" s="42">
        <v>126</v>
      </c>
      <c r="B127" s="43" t="s">
        <v>280</v>
      </c>
      <c r="C127" s="42" t="s">
        <v>64</v>
      </c>
      <c r="D127" s="44" t="s">
        <v>65</v>
      </c>
      <c r="E127" s="42" t="s">
        <v>278</v>
      </c>
      <c r="F127" s="63">
        <v>84</v>
      </c>
      <c r="G127" s="32"/>
      <c r="H127" s="40">
        <v>88</v>
      </c>
      <c r="I127" s="40">
        <v>25</v>
      </c>
      <c r="J127" s="66"/>
      <c r="K127" s="66"/>
      <c r="L127" s="66"/>
      <c r="M127" s="64"/>
      <c r="N127" s="35">
        <f>H127*Parametri!$B$3</f>
        <v>14392.400000000001</v>
      </c>
      <c r="O127" s="35">
        <f>I127*Parametri!$B$4</f>
        <v>2901</v>
      </c>
      <c r="P127" s="35">
        <f>F127*Parametri!$B$7</f>
        <v>4630.92</v>
      </c>
      <c r="Q127" s="35">
        <f>F127*Parametri!$B$8</f>
        <v>11932.2</v>
      </c>
      <c r="R127" s="35">
        <f>I127*Parametri!$B$9</f>
        <v>2333.75</v>
      </c>
      <c r="S127" s="35">
        <f>F127*Parametri!$B$12</f>
        <v>27328.559999999998</v>
      </c>
      <c r="T127" s="35">
        <f>G127*Parametri!$B$13</f>
        <v>0</v>
      </c>
      <c r="U127" s="36">
        <f>IF(J127="si",Parametri!$B$14,0)</f>
        <v>0</v>
      </c>
      <c r="V127" s="36">
        <f>IF(K127="si",Parametri!$B$15,0)</f>
        <v>0</v>
      </c>
      <c r="W127" s="36">
        <f>IF(L127="si",Parametri!$B$16,0)</f>
        <v>0</v>
      </c>
      <c r="X127" s="37">
        <f>IF(M127="si",Parametri!$B$17,0)</f>
        <v>0</v>
      </c>
      <c r="Y127" s="36">
        <f t="shared" si="14"/>
        <v>63518.83</v>
      </c>
      <c r="Z127" s="36">
        <f t="shared" si="15"/>
        <v>5939.6</v>
      </c>
    </row>
    <row r="128" spans="1:26" ht="12.75">
      <c r="A128" s="42">
        <v>127</v>
      </c>
      <c r="B128" s="43" t="s">
        <v>281</v>
      </c>
      <c r="C128" s="42" t="s">
        <v>64</v>
      </c>
      <c r="D128" s="44" t="s">
        <v>196</v>
      </c>
      <c r="E128" s="42" t="s">
        <v>282</v>
      </c>
      <c r="F128" s="63">
        <v>93</v>
      </c>
      <c r="G128" s="32"/>
      <c r="H128" s="40">
        <v>99</v>
      </c>
      <c r="I128" s="40">
        <v>22</v>
      </c>
      <c r="J128" s="66"/>
      <c r="K128" s="66"/>
      <c r="L128" s="66"/>
      <c r="M128" s="64"/>
      <c r="N128" s="35">
        <f>H128*Parametri!$B$3</f>
        <v>16191.45</v>
      </c>
      <c r="O128" s="35">
        <f>I128*Parametri!$B$4</f>
        <v>2552.88</v>
      </c>
      <c r="P128" s="35">
        <f>F128*Parametri!$B$7</f>
        <v>5127.09</v>
      </c>
      <c r="Q128" s="35">
        <f>F128*Parametri!$B$8</f>
        <v>13210.650000000001</v>
      </c>
      <c r="R128" s="35">
        <f>I128*Parametri!$B$9</f>
        <v>2053.7</v>
      </c>
      <c r="S128" s="35">
        <f>F128*Parametri!$B$12</f>
        <v>30256.62</v>
      </c>
      <c r="T128" s="35">
        <f>G128*Parametri!$B$13</f>
        <v>0</v>
      </c>
      <c r="U128" s="36">
        <f>IF(J128="si",Parametri!$B$14,0)</f>
        <v>0</v>
      </c>
      <c r="V128" s="36">
        <f>IF(K128="si",Parametri!$B$15,0)</f>
        <v>0</v>
      </c>
      <c r="W128" s="36">
        <f>IF(L128="si",Parametri!$B$16,0)</f>
        <v>0</v>
      </c>
      <c r="X128" s="37">
        <f>IF(M128="si",Parametri!$B$17,0)</f>
        <v>0</v>
      </c>
      <c r="Y128" s="36">
        <f t="shared" si="14"/>
        <v>69392.39</v>
      </c>
      <c r="Z128" s="36">
        <f t="shared" si="15"/>
        <v>6488.84</v>
      </c>
    </row>
    <row r="129" spans="1:26" ht="12.75">
      <c r="A129" s="42">
        <v>128</v>
      </c>
      <c r="B129" s="43" t="s">
        <v>283</v>
      </c>
      <c r="C129" s="42" t="s">
        <v>64</v>
      </c>
      <c r="D129" s="44" t="s">
        <v>196</v>
      </c>
      <c r="E129" s="42" t="s">
        <v>284</v>
      </c>
      <c r="F129" s="63">
        <v>69</v>
      </c>
      <c r="G129" s="32"/>
      <c r="H129" s="40">
        <v>75</v>
      </c>
      <c r="I129" s="40">
        <v>23</v>
      </c>
      <c r="J129" s="66"/>
      <c r="K129" s="66"/>
      <c r="L129" s="66"/>
      <c r="M129" s="64"/>
      <c r="N129" s="35">
        <f>H129*Parametri!$B$3</f>
        <v>12266.25</v>
      </c>
      <c r="O129" s="35">
        <f>I129*Parametri!$B$4</f>
        <v>2668.92</v>
      </c>
      <c r="P129" s="35">
        <f>F129*Parametri!$B$7</f>
        <v>3803.9700000000003</v>
      </c>
      <c r="Q129" s="35">
        <f>F129*Parametri!$B$8</f>
        <v>9801.45</v>
      </c>
      <c r="R129" s="35">
        <f>I129*Parametri!$B$9</f>
        <v>2147.0499999999997</v>
      </c>
      <c r="S129" s="35">
        <f>F129*Parametri!$B$12</f>
        <v>22448.46</v>
      </c>
      <c r="T129" s="35">
        <f>G129*Parametri!$B$13</f>
        <v>0</v>
      </c>
      <c r="U129" s="36">
        <f>IF(J129="si",Parametri!$B$14,0)</f>
        <v>0</v>
      </c>
      <c r="V129" s="36">
        <f>IF(K129="si",Parametri!$B$15,0)</f>
        <v>0</v>
      </c>
      <c r="W129" s="36">
        <f>IF(L129="si",Parametri!$B$16,0)</f>
        <v>0</v>
      </c>
      <c r="X129" s="37">
        <f>IF(M129="si",Parametri!$B$17,0)</f>
        <v>0</v>
      </c>
      <c r="Y129" s="36">
        <f t="shared" si="14"/>
        <v>53136.1</v>
      </c>
      <c r="Z129" s="36">
        <f t="shared" si="15"/>
        <v>4968.72</v>
      </c>
    </row>
    <row r="130" spans="1:26" ht="12.75">
      <c r="A130" s="42">
        <v>129</v>
      </c>
      <c r="B130" s="43" t="s">
        <v>285</v>
      </c>
      <c r="C130" s="42" t="s">
        <v>64</v>
      </c>
      <c r="D130" s="44" t="s">
        <v>188</v>
      </c>
      <c r="E130" s="42" t="s">
        <v>284</v>
      </c>
      <c r="F130" s="63">
        <v>65</v>
      </c>
      <c r="G130" s="32"/>
      <c r="H130" s="40">
        <v>72</v>
      </c>
      <c r="I130" s="40">
        <v>18</v>
      </c>
      <c r="J130" s="66"/>
      <c r="K130" s="66"/>
      <c r="L130" s="66"/>
      <c r="M130" s="64"/>
      <c r="N130" s="35">
        <f>H130*Parametri!$B$3</f>
        <v>11775.6</v>
      </c>
      <c r="O130" s="35">
        <f>I130*Parametri!$B$4</f>
        <v>2088.7200000000003</v>
      </c>
      <c r="P130" s="35">
        <f>F130*Parametri!$B$7</f>
        <v>3583.4500000000003</v>
      </c>
      <c r="Q130" s="35">
        <f>F130*Parametri!$B$8</f>
        <v>9233.25</v>
      </c>
      <c r="R130" s="35">
        <f>I130*Parametri!$B$9</f>
        <v>1680.3</v>
      </c>
      <c r="S130" s="35">
        <f>F130*Parametri!$B$12</f>
        <v>21147.1</v>
      </c>
      <c r="T130" s="35">
        <f>G130*Parametri!$B$13</f>
        <v>0</v>
      </c>
      <c r="U130" s="36">
        <f>IF(J130="si",Parametri!$B$14,0)</f>
        <v>0</v>
      </c>
      <c r="V130" s="36">
        <f>IF(K130="si",Parametri!$B$15,0)</f>
        <v>0</v>
      </c>
      <c r="W130" s="36">
        <f>IF(L130="si",Parametri!$B$16,0)</f>
        <v>0</v>
      </c>
      <c r="X130" s="37">
        <f>IF(M130="si",Parametri!$B$17,0)</f>
        <v>0</v>
      </c>
      <c r="Y130" s="36">
        <f t="shared" si="14"/>
        <v>49508.42</v>
      </c>
      <c r="Z130" s="36">
        <f t="shared" si="15"/>
        <v>4629.5</v>
      </c>
    </row>
    <row r="131" spans="1:26" ht="12.75">
      <c r="A131" s="42">
        <v>130</v>
      </c>
      <c r="B131" s="43" t="s">
        <v>286</v>
      </c>
      <c r="C131" s="42" t="s">
        <v>64</v>
      </c>
      <c r="D131" s="44" t="s">
        <v>185</v>
      </c>
      <c r="E131" s="42" t="s">
        <v>287</v>
      </c>
      <c r="F131" s="63">
        <v>75</v>
      </c>
      <c r="G131" s="32"/>
      <c r="H131" s="40">
        <v>84</v>
      </c>
      <c r="I131" s="40">
        <v>16</v>
      </c>
      <c r="J131" s="66"/>
      <c r="K131" s="66"/>
      <c r="L131" s="66"/>
      <c r="M131" s="64"/>
      <c r="N131" s="35">
        <f>H131*Parametri!$B$3</f>
        <v>13738.2</v>
      </c>
      <c r="O131" s="35">
        <f>I131*Parametri!$B$4</f>
        <v>1856.64</v>
      </c>
      <c r="P131" s="35">
        <f>F131*Parametri!$B$7</f>
        <v>4134.75</v>
      </c>
      <c r="Q131" s="35">
        <f>F131*Parametri!$B$8</f>
        <v>10653.75</v>
      </c>
      <c r="R131" s="35">
        <f>I131*Parametri!$B$9</f>
        <v>1493.6</v>
      </c>
      <c r="S131" s="35">
        <f>F131*Parametri!$B$12</f>
        <v>24400.499999999996</v>
      </c>
      <c r="T131" s="35">
        <f>G131*Parametri!$B$13</f>
        <v>0</v>
      </c>
      <c r="U131" s="36">
        <f>IF(J131="si",Parametri!$B$14,0)</f>
        <v>0</v>
      </c>
      <c r="V131" s="36">
        <f>IF(K131="si",Parametri!$B$15,0)</f>
        <v>0</v>
      </c>
      <c r="W131" s="36">
        <f>IF(L131="si",Parametri!$B$16,0)</f>
        <v>0</v>
      </c>
      <c r="X131" s="37">
        <f>IF(M131="si",Parametri!$B$17,0)</f>
        <v>0</v>
      </c>
      <c r="Y131" s="36">
        <f aca="true" t="shared" si="16" ref="Y131:Y146">SUM(N131:X131)</f>
        <v>56277.439999999995</v>
      </c>
      <c r="Z131" s="36">
        <f aca="true" t="shared" si="17" ref="Z131:Z146">ROUND((Y131/90.9*100)*8.5%,2)</f>
        <v>5262.47</v>
      </c>
    </row>
    <row r="132" spans="1:26" ht="12.75">
      <c r="A132" s="42">
        <v>131</v>
      </c>
      <c r="B132" s="43" t="s">
        <v>288</v>
      </c>
      <c r="C132" s="42" t="s">
        <v>64</v>
      </c>
      <c r="D132" s="44" t="s">
        <v>188</v>
      </c>
      <c r="E132" s="42" t="s">
        <v>287</v>
      </c>
      <c r="F132" s="63">
        <v>88</v>
      </c>
      <c r="G132" s="32"/>
      <c r="H132" s="40">
        <v>94</v>
      </c>
      <c r="I132" s="40">
        <v>20</v>
      </c>
      <c r="J132" s="66"/>
      <c r="K132" s="66"/>
      <c r="L132" s="66"/>
      <c r="M132" s="64"/>
      <c r="N132" s="35">
        <f>H132*Parametri!$B$3</f>
        <v>15373.7</v>
      </c>
      <c r="O132" s="35">
        <f>I132*Parametri!$B$4</f>
        <v>2320.8</v>
      </c>
      <c r="P132" s="35">
        <f>F132*Parametri!$B$7</f>
        <v>4851.4400000000005</v>
      </c>
      <c r="Q132" s="35">
        <f>F132*Parametri!$B$8</f>
        <v>12500.400000000001</v>
      </c>
      <c r="R132" s="35">
        <f>I132*Parametri!$B$9</f>
        <v>1867</v>
      </c>
      <c r="S132" s="35">
        <f>F132*Parametri!$B$12</f>
        <v>28629.92</v>
      </c>
      <c r="T132" s="35">
        <f>G132*Parametri!$B$13</f>
        <v>0</v>
      </c>
      <c r="U132" s="36">
        <f>IF(J132="si",Parametri!$B$14,0)</f>
        <v>0</v>
      </c>
      <c r="V132" s="36">
        <f>IF(K132="si",Parametri!$B$15,0)</f>
        <v>0</v>
      </c>
      <c r="W132" s="36">
        <f>IF(L132="si",Parametri!$B$16,0)</f>
        <v>0</v>
      </c>
      <c r="X132" s="37">
        <f>IF(M132="si",Parametri!$B$17,0)</f>
        <v>0</v>
      </c>
      <c r="Y132" s="36">
        <f t="shared" si="16"/>
        <v>65543.26000000001</v>
      </c>
      <c r="Z132" s="36">
        <f t="shared" si="17"/>
        <v>6128.91</v>
      </c>
    </row>
    <row r="133" spans="1:26" ht="12.75">
      <c r="A133" s="42">
        <v>132</v>
      </c>
      <c r="B133" s="43" t="s">
        <v>289</v>
      </c>
      <c r="C133" s="42" t="s">
        <v>64</v>
      </c>
      <c r="D133" s="44" t="s">
        <v>65</v>
      </c>
      <c r="E133" s="42" t="s">
        <v>287</v>
      </c>
      <c r="F133" s="63">
        <v>93</v>
      </c>
      <c r="G133" s="32"/>
      <c r="H133" s="40">
        <v>99</v>
      </c>
      <c r="I133" s="40">
        <v>22</v>
      </c>
      <c r="J133" s="66"/>
      <c r="K133" s="66"/>
      <c r="L133" s="66"/>
      <c r="M133" s="64"/>
      <c r="N133" s="35">
        <f>H133*Parametri!$B$3</f>
        <v>16191.45</v>
      </c>
      <c r="O133" s="35">
        <f>I133*Parametri!$B$4</f>
        <v>2552.88</v>
      </c>
      <c r="P133" s="35">
        <f>F133*Parametri!$B$7</f>
        <v>5127.09</v>
      </c>
      <c r="Q133" s="35">
        <f>F133*Parametri!$B$8</f>
        <v>13210.650000000001</v>
      </c>
      <c r="R133" s="35">
        <f>I133*Parametri!$B$9</f>
        <v>2053.7</v>
      </c>
      <c r="S133" s="35">
        <f>F133*Parametri!$B$12</f>
        <v>30256.62</v>
      </c>
      <c r="T133" s="35">
        <f>G133*Parametri!$B$13</f>
        <v>0</v>
      </c>
      <c r="U133" s="36">
        <f>IF(J133="si",Parametri!$B$14,0)</f>
        <v>0</v>
      </c>
      <c r="V133" s="36">
        <f>IF(K133="si",Parametri!$B$15,0)</f>
        <v>0</v>
      </c>
      <c r="W133" s="36">
        <f>IF(L133="si",Parametri!$B$16,0)</f>
        <v>0</v>
      </c>
      <c r="X133" s="37">
        <f>IF(M133="si",Parametri!$B$17,0)</f>
        <v>0</v>
      </c>
      <c r="Y133" s="36">
        <f t="shared" si="16"/>
        <v>69392.39</v>
      </c>
      <c r="Z133" s="36">
        <f t="shared" si="17"/>
        <v>6488.84</v>
      </c>
    </row>
    <row r="134" spans="1:26" ht="12.75">
      <c r="A134" s="42">
        <v>133</v>
      </c>
      <c r="B134" s="43" t="s">
        <v>290</v>
      </c>
      <c r="C134" s="42" t="s">
        <v>64</v>
      </c>
      <c r="D134" s="44" t="s">
        <v>185</v>
      </c>
      <c r="E134" s="42" t="s">
        <v>291</v>
      </c>
      <c r="F134" s="63">
        <v>87</v>
      </c>
      <c r="G134" s="32"/>
      <c r="H134" s="40">
        <v>94</v>
      </c>
      <c r="I134" s="40">
        <v>21</v>
      </c>
      <c r="J134" s="66"/>
      <c r="K134" s="66"/>
      <c r="L134" s="66"/>
      <c r="M134" s="64"/>
      <c r="N134" s="35">
        <f>H134*Parametri!$B$3</f>
        <v>15373.7</v>
      </c>
      <c r="O134" s="35">
        <f>I134*Parametri!$B$4</f>
        <v>2436.84</v>
      </c>
      <c r="P134" s="35">
        <f>F134*Parametri!$B$7</f>
        <v>4796.31</v>
      </c>
      <c r="Q134" s="35">
        <f>F134*Parametri!$B$8</f>
        <v>12358.35</v>
      </c>
      <c r="R134" s="35">
        <f>I134*Parametri!$B$9</f>
        <v>1960.35</v>
      </c>
      <c r="S134" s="35">
        <f>F134*Parametri!$B$12</f>
        <v>28304.579999999998</v>
      </c>
      <c r="T134" s="35">
        <f>G134*Parametri!$B$13</f>
        <v>0</v>
      </c>
      <c r="U134" s="36">
        <f>IF(J134="si",Parametri!$B$14,0)</f>
        <v>0</v>
      </c>
      <c r="V134" s="36">
        <f>IF(K134="si",Parametri!$B$15,0)</f>
        <v>0</v>
      </c>
      <c r="W134" s="36">
        <f>IF(L134="si",Parametri!$B$16,0)</f>
        <v>0</v>
      </c>
      <c r="X134" s="37">
        <f>IF(M134="si",Parametri!$B$17,0)</f>
        <v>0</v>
      </c>
      <c r="Y134" s="36">
        <f t="shared" si="16"/>
        <v>65230.130000000005</v>
      </c>
      <c r="Z134" s="36">
        <f t="shared" si="17"/>
        <v>6099.63</v>
      </c>
    </row>
    <row r="135" spans="1:26" ht="12.75">
      <c r="A135" s="42">
        <v>134</v>
      </c>
      <c r="B135" s="43" t="s">
        <v>292</v>
      </c>
      <c r="C135" s="42" t="s">
        <v>64</v>
      </c>
      <c r="D135" s="44" t="s">
        <v>188</v>
      </c>
      <c r="E135" s="42" t="s">
        <v>291</v>
      </c>
      <c r="F135" s="63">
        <v>75</v>
      </c>
      <c r="G135" s="32"/>
      <c r="H135" s="40">
        <v>79</v>
      </c>
      <c r="I135" s="40">
        <v>18</v>
      </c>
      <c r="J135" s="66"/>
      <c r="K135" s="66"/>
      <c r="L135" s="66"/>
      <c r="M135" s="64"/>
      <c r="N135" s="35">
        <f>H135*Parametri!$B$3</f>
        <v>12920.45</v>
      </c>
      <c r="O135" s="35">
        <f>I135*Parametri!$B$4</f>
        <v>2088.7200000000003</v>
      </c>
      <c r="P135" s="35">
        <f>F135*Parametri!$B$7</f>
        <v>4134.75</v>
      </c>
      <c r="Q135" s="35">
        <f>F135*Parametri!$B$8</f>
        <v>10653.75</v>
      </c>
      <c r="R135" s="35">
        <f>I135*Parametri!$B$9</f>
        <v>1680.3</v>
      </c>
      <c r="S135" s="35">
        <f>F135*Parametri!$B$12</f>
        <v>24400.499999999996</v>
      </c>
      <c r="T135" s="35">
        <f>G135*Parametri!$B$13</f>
        <v>0</v>
      </c>
      <c r="U135" s="36">
        <f>IF(J135="si",Parametri!$B$14,0)</f>
        <v>0</v>
      </c>
      <c r="V135" s="36">
        <f>IF(K135="si",Parametri!$B$15,0)</f>
        <v>0</v>
      </c>
      <c r="W135" s="36">
        <f>IF(L135="si",Parametri!$B$16,0)</f>
        <v>0</v>
      </c>
      <c r="X135" s="37">
        <f>IF(M135="si",Parametri!$B$17,0)</f>
        <v>0</v>
      </c>
      <c r="Y135" s="36">
        <f t="shared" si="16"/>
        <v>55878.47</v>
      </c>
      <c r="Z135" s="36">
        <f t="shared" si="17"/>
        <v>5225.16</v>
      </c>
    </row>
    <row r="136" spans="1:26" ht="12.75">
      <c r="A136" s="42">
        <v>135</v>
      </c>
      <c r="B136" s="43" t="s">
        <v>293</v>
      </c>
      <c r="C136" s="42" t="s">
        <v>64</v>
      </c>
      <c r="D136" s="44" t="s">
        <v>65</v>
      </c>
      <c r="E136" s="42" t="s">
        <v>291</v>
      </c>
      <c r="F136" s="63">
        <v>90</v>
      </c>
      <c r="G136" s="32"/>
      <c r="H136" s="40">
        <v>100</v>
      </c>
      <c r="I136" s="40">
        <v>20</v>
      </c>
      <c r="J136" s="66"/>
      <c r="K136" s="66"/>
      <c r="L136" s="66"/>
      <c r="M136" s="64"/>
      <c r="N136" s="35">
        <f>H136*Parametri!$B$3</f>
        <v>16355.000000000002</v>
      </c>
      <c r="O136" s="35">
        <f>I136*Parametri!$B$4</f>
        <v>2320.8</v>
      </c>
      <c r="P136" s="35">
        <f>F136*Parametri!$B$7</f>
        <v>4961.7</v>
      </c>
      <c r="Q136" s="35">
        <f>F136*Parametri!$B$8</f>
        <v>12784.500000000002</v>
      </c>
      <c r="R136" s="35">
        <f>I136*Parametri!$B$9</f>
        <v>1867</v>
      </c>
      <c r="S136" s="35">
        <f>F136*Parametri!$B$12</f>
        <v>29280.6</v>
      </c>
      <c r="T136" s="35">
        <f>G136*Parametri!$B$13</f>
        <v>0</v>
      </c>
      <c r="U136" s="36">
        <f>IF(J136="si",Parametri!$B$14,0)</f>
        <v>0</v>
      </c>
      <c r="V136" s="36">
        <f>IF(K136="si",Parametri!$B$15,0)</f>
        <v>0</v>
      </c>
      <c r="W136" s="36">
        <f>IF(L136="si",Parametri!$B$16,0)</f>
        <v>0</v>
      </c>
      <c r="X136" s="37">
        <f>IF(M136="si",Parametri!$B$17,0)</f>
        <v>0</v>
      </c>
      <c r="Y136" s="36">
        <f t="shared" si="16"/>
        <v>67569.6</v>
      </c>
      <c r="Z136" s="36">
        <f t="shared" si="17"/>
        <v>6318.39</v>
      </c>
    </row>
    <row r="137" spans="1:26" ht="12.75">
      <c r="A137" s="42">
        <v>136</v>
      </c>
      <c r="B137" s="43" t="s">
        <v>294</v>
      </c>
      <c r="C137" s="42" t="s">
        <v>64</v>
      </c>
      <c r="D137" s="44" t="s">
        <v>196</v>
      </c>
      <c r="E137" s="42" t="s">
        <v>295</v>
      </c>
      <c r="F137" s="63">
        <v>77</v>
      </c>
      <c r="G137" s="32"/>
      <c r="H137" s="40">
        <v>83</v>
      </c>
      <c r="I137" s="40">
        <v>24</v>
      </c>
      <c r="J137" s="66"/>
      <c r="K137" s="66"/>
      <c r="L137" s="66"/>
      <c r="M137" s="64"/>
      <c r="N137" s="35">
        <f>H137*Parametri!$B$3</f>
        <v>13574.650000000001</v>
      </c>
      <c r="O137" s="35">
        <f>I137*Parametri!$B$4</f>
        <v>2784.96</v>
      </c>
      <c r="P137" s="35">
        <f>F137*Parametri!$B$7</f>
        <v>4245.01</v>
      </c>
      <c r="Q137" s="35">
        <f>F137*Parametri!$B$8</f>
        <v>10937.85</v>
      </c>
      <c r="R137" s="35">
        <f>I137*Parametri!$B$9</f>
        <v>2240.3999999999996</v>
      </c>
      <c r="S137" s="35">
        <f>F137*Parametri!$B$12</f>
        <v>25051.179999999997</v>
      </c>
      <c r="T137" s="35">
        <f>G137*Parametri!$B$13</f>
        <v>0</v>
      </c>
      <c r="U137" s="36">
        <f>IF(J137="si",Parametri!$B$14,0)</f>
        <v>0</v>
      </c>
      <c r="V137" s="36">
        <f>IF(K137="si",Parametri!$B$15,0)</f>
        <v>0</v>
      </c>
      <c r="W137" s="36">
        <f>IF(L137="si",Parametri!$B$16,0)</f>
        <v>0</v>
      </c>
      <c r="X137" s="37">
        <f>IF(M137="si",Parametri!$B$17,0)</f>
        <v>0</v>
      </c>
      <c r="Y137" s="36">
        <f t="shared" si="16"/>
        <v>58834.05</v>
      </c>
      <c r="Z137" s="36">
        <f t="shared" si="17"/>
        <v>5501.53</v>
      </c>
    </row>
    <row r="138" spans="1:26" ht="12.75">
      <c r="A138" s="42">
        <v>137</v>
      </c>
      <c r="B138" s="43" t="s">
        <v>296</v>
      </c>
      <c r="C138" s="42" t="s">
        <v>64</v>
      </c>
      <c r="D138" s="44" t="s">
        <v>196</v>
      </c>
      <c r="E138" s="42" t="s">
        <v>297</v>
      </c>
      <c r="F138" s="63">
        <v>36</v>
      </c>
      <c r="G138" s="32"/>
      <c r="H138" s="40">
        <v>38</v>
      </c>
      <c r="I138" s="40">
        <v>10</v>
      </c>
      <c r="J138" s="66"/>
      <c r="K138" s="66"/>
      <c r="L138" s="66"/>
      <c r="M138" s="64"/>
      <c r="N138" s="35">
        <f>H138*Parametri!$B$3</f>
        <v>6214.900000000001</v>
      </c>
      <c r="O138" s="35">
        <f>I138*Parametri!$B$4</f>
        <v>1160.4</v>
      </c>
      <c r="P138" s="35">
        <f>F138*Parametri!$B$7</f>
        <v>1984.68</v>
      </c>
      <c r="Q138" s="35">
        <f>F138*Parametri!$B$8</f>
        <v>5113.8</v>
      </c>
      <c r="R138" s="35">
        <f>I138*Parametri!$B$9</f>
        <v>933.5</v>
      </c>
      <c r="S138" s="35">
        <f>F138*Parametri!$B$12</f>
        <v>11712.24</v>
      </c>
      <c r="T138" s="35">
        <f>G138*Parametri!$B$13</f>
        <v>0</v>
      </c>
      <c r="U138" s="36">
        <f>IF(J138="si",Parametri!$B$14,0)</f>
        <v>0</v>
      </c>
      <c r="V138" s="36">
        <f>IF(K138="si",Parametri!$B$15,0)</f>
        <v>0</v>
      </c>
      <c r="W138" s="36">
        <f>IF(L138="si",Parametri!$B$16,0)</f>
        <v>0</v>
      </c>
      <c r="X138" s="37">
        <f>IF(M138="si",Parametri!$B$17,0)</f>
        <v>0</v>
      </c>
      <c r="Y138" s="36">
        <f t="shared" si="16"/>
        <v>27119.520000000004</v>
      </c>
      <c r="Z138" s="36">
        <f t="shared" si="17"/>
        <v>2535.93</v>
      </c>
    </row>
    <row r="139" spans="1:26" ht="12.75">
      <c r="A139" s="42">
        <v>138</v>
      </c>
      <c r="B139" s="43" t="s">
        <v>298</v>
      </c>
      <c r="C139" s="42" t="s">
        <v>64</v>
      </c>
      <c r="D139" s="44" t="s">
        <v>188</v>
      </c>
      <c r="E139" s="42" t="s">
        <v>297</v>
      </c>
      <c r="F139" s="63">
        <v>104</v>
      </c>
      <c r="G139" s="32"/>
      <c r="H139" s="40">
        <v>118</v>
      </c>
      <c r="I139" s="40">
        <v>24</v>
      </c>
      <c r="J139" s="66"/>
      <c r="K139" s="66"/>
      <c r="L139" s="66"/>
      <c r="M139" s="64"/>
      <c r="N139" s="35">
        <f>H139*Parametri!$B$3</f>
        <v>19298.9</v>
      </c>
      <c r="O139" s="35">
        <f>I139*Parametri!$B$4</f>
        <v>2784.96</v>
      </c>
      <c r="P139" s="35">
        <f>F139*Parametri!$B$7</f>
        <v>5733.52</v>
      </c>
      <c r="Q139" s="35">
        <f>F139*Parametri!$B$8</f>
        <v>14773.2</v>
      </c>
      <c r="R139" s="35">
        <f>I139*Parametri!$B$9</f>
        <v>2240.3999999999996</v>
      </c>
      <c r="S139" s="35">
        <f>F139*Parametri!$B$12</f>
        <v>33835.36</v>
      </c>
      <c r="T139" s="35">
        <f>G139*Parametri!$B$13</f>
        <v>0</v>
      </c>
      <c r="U139" s="36">
        <f>IF(J139="si",Parametri!$B$14,0)</f>
        <v>0</v>
      </c>
      <c r="V139" s="36">
        <f>IF(K139="si",Parametri!$B$15,0)</f>
        <v>0</v>
      </c>
      <c r="W139" s="36">
        <f>IF(L139="si",Parametri!$B$16,0)</f>
        <v>0</v>
      </c>
      <c r="X139" s="37">
        <f>IF(M139="si",Parametri!$B$17,0)</f>
        <v>0</v>
      </c>
      <c r="Y139" s="36">
        <f t="shared" si="16"/>
        <v>78666.34</v>
      </c>
      <c r="Z139" s="36">
        <f t="shared" si="17"/>
        <v>7356.04</v>
      </c>
    </row>
    <row r="140" spans="1:26" ht="12.75">
      <c r="A140" s="42">
        <v>139</v>
      </c>
      <c r="B140" s="43" t="s">
        <v>299</v>
      </c>
      <c r="C140" s="42" t="s">
        <v>64</v>
      </c>
      <c r="D140" s="44" t="s">
        <v>65</v>
      </c>
      <c r="E140" s="42" t="s">
        <v>297</v>
      </c>
      <c r="F140" s="63">
        <v>50</v>
      </c>
      <c r="G140" s="32"/>
      <c r="H140" s="40">
        <v>56</v>
      </c>
      <c r="I140" s="40">
        <v>12</v>
      </c>
      <c r="J140" s="66"/>
      <c r="K140" s="66"/>
      <c r="L140" s="66"/>
      <c r="M140" s="64"/>
      <c r="N140" s="35">
        <f>H140*Parametri!$B$3</f>
        <v>9158.800000000001</v>
      </c>
      <c r="O140" s="35">
        <f>I140*Parametri!$B$4</f>
        <v>1392.48</v>
      </c>
      <c r="P140" s="35">
        <f>F140*Parametri!$B$7</f>
        <v>2756.5</v>
      </c>
      <c r="Q140" s="35">
        <f>F140*Parametri!$B$8</f>
        <v>7102.500000000001</v>
      </c>
      <c r="R140" s="35">
        <f>I140*Parametri!$B$9</f>
        <v>1120.1999999999998</v>
      </c>
      <c r="S140" s="35">
        <f>F140*Parametri!$B$12</f>
        <v>16266.999999999998</v>
      </c>
      <c r="T140" s="35">
        <f>G140*Parametri!$B$13</f>
        <v>0</v>
      </c>
      <c r="U140" s="36">
        <f>IF(J140="si",Parametri!$B$14,0)</f>
        <v>0</v>
      </c>
      <c r="V140" s="36">
        <f>IF(K140="si",Parametri!$B$15,0)</f>
        <v>0</v>
      </c>
      <c r="W140" s="36">
        <f>IF(L140="si",Parametri!$B$16,0)</f>
        <v>0</v>
      </c>
      <c r="X140" s="37">
        <f>IF(M140="si",Parametri!$B$17,0)</f>
        <v>0</v>
      </c>
      <c r="Y140" s="36">
        <f t="shared" si="16"/>
        <v>37797.48</v>
      </c>
      <c r="Z140" s="36">
        <f t="shared" si="17"/>
        <v>3534.42</v>
      </c>
    </row>
    <row r="141" spans="1:26" ht="12.75">
      <c r="A141" s="42">
        <v>140</v>
      </c>
      <c r="B141" s="43" t="s">
        <v>300</v>
      </c>
      <c r="C141" s="42" t="s">
        <v>64</v>
      </c>
      <c r="D141" s="44" t="s">
        <v>196</v>
      </c>
      <c r="E141" s="42" t="s">
        <v>301</v>
      </c>
      <c r="F141" s="63">
        <v>74</v>
      </c>
      <c r="G141" s="32"/>
      <c r="H141" s="40">
        <v>78</v>
      </c>
      <c r="I141" s="40">
        <v>23</v>
      </c>
      <c r="J141" s="66"/>
      <c r="K141" s="66"/>
      <c r="L141" s="66"/>
      <c r="M141" s="64"/>
      <c r="N141" s="35">
        <f>H141*Parametri!$B$3</f>
        <v>12756.900000000001</v>
      </c>
      <c r="O141" s="35">
        <f>I141*Parametri!$B$4</f>
        <v>2668.92</v>
      </c>
      <c r="P141" s="35">
        <f>F141*Parametri!$B$7</f>
        <v>4079.6200000000003</v>
      </c>
      <c r="Q141" s="35">
        <f>F141*Parametri!$B$8</f>
        <v>10511.7</v>
      </c>
      <c r="R141" s="35">
        <f>I141*Parametri!$B$9</f>
        <v>2147.0499999999997</v>
      </c>
      <c r="S141" s="35">
        <f>F141*Parametri!$B$12</f>
        <v>24075.16</v>
      </c>
      <c r="T141" s="35">
        <f>G141*Parametri!$B$13</f>
        <v>0</v>
      </c>
      <c r="U141" s="36">
        <f>IF(J141="si",Parametri!$B$14,0)</f>
        <v>0</v>
      </c>
      <c r="V141" s="36">
        <f>IF(K141="si",Parametri!$B$15,0)</f>
        <v>0</v>
      </c>
      <c r="W141" s="36">
        <f>IF(L141="si",Parametri!$B$16,0)</f>
        <v>0</v>
      </c>
      <c r="X141" s="37">
        <f>IF(M141="si",Parametri!$B$17,0)</f>
        <v>0</v>
      </c>
      <c r="Y141" s="36">
        <f t="shared" si="16"/>
        <v>56239.350000000006</v>
      </c>
      <c r="Z141" s="36">
        <f t="shared" si="17"/>
        <v>5258.91</v>
      </c>
    </row>
    <row r="142" spans="1:26" ht="12.75">
      <c r="A142" s="42">
        <v>141</v>
      </c>
      <c r="B142" s="43" t="s">
        <v>302</v>
      </c>
      <c r="C142" s="42" t="s">
        <v>64</v>
      </c>
      <c r="D142" s="44" t="s">
        <v>185</v>
      </c>
      <c r="E142" s="42" t="s">
        <v>303</v>
      </c>
      <c r="F142" s="63">
        <v>108</v>
      </c>
      <c r="G142" s="32"/>
      <c r="H142" s="40">
        <v>118</v>
      </c>
      <c r="I142" s="40">
        <v>23</v>
      </c>
      <c r="J142" s="66"/>
      <c r="K142" s="66"/>
      <c r="L142" s="66"/>
      <c r="M142" s="64"/>
      <c r="N142" s="35">
        <f>H142*Parametri!$B$3</f>
        <v>19298.9</v>
      </c>
      <c r="O142" s="35">
        <f>I142*Parametri!$B$4</f>
        <v>2668.92</v>
      </c>
      <c r="P142" s="35">
        <f>F142*Parametri!$B$7</f>
        <v>5954.04</v>
      </c>
      <c r="Q142" s="35">
        <f>F142*Parametri!$B$8</f>
        <v>15341.400000000001</v>
      </c>
      <c r="R142" s="35">
        <f>I142*Parametri!$B$9</f>
        <v>2147.0499999999997</v>
      </c>
      <c r="S142" s="35">
        <f>F142*Parametri!$B$12</f>
        <v>35136.719999999994</v>
      </c>
      <c r="T142" s="35">
        <f>G142*Parametri!$B$13</f>
        <v>0</v>
      </c>
      <c r="U142" s="36">
        <f>IF(J142="si",Parametri!$B$14,0)</f>
        <v>0</v>
      </c>
      <c r="V142" s="36">
        <f>IF(K142="si",Parametri!$B$15,0)</f>
        <v>0</v>
      </c>
      <c r="W142" s="36">
        <f>IF(L142="si",Parametri!$B$16,0)</f>
        <v>0</v>
      </c>
      <c r="X142" s="37">
        <f>IF(M142="si",Parametri!$B$17,0)</f>
        <v>0</v>
      </c>
      <c r="Y142" s="36">
        <f t="shared" si="16"/>
        <v>80547.03</v>
      </c>
      <c r="Z142" s="36">
        <f t="shared" si="17"/>
        <v>7531.9</v>
      </c>
    </row>
    <row r="143" spans="1:26" ht="12.75">
      <c r="A143" s="42">
        <v>142</v>
      </c>
      <c r="B143" s="43" t="s">
        <v>304</v>
      </c>
      <c r="C143" s="42" t="s">
        <v>64</v>
      </c>
      <c r="D143" s="44" t="s">
        <v>188</v>
      </c>
      <c r="E143" s="42" t="s">
        <v>303</v>
      </c>
      <c r="F143" s="63">
        <v>75</v>
      </c>
      <c r="G143" s="32"/>
      <c r="H143" s="40">
        <v>80</v>
      </c>
      <c r="I143" s="40">
        <v>19</v>
      </c>
      <c r="J143" s="66"/>
      <c r="K143" s="66"/>
      <c r="L143" s="66"/>
      <c r="M143" s="64"/>
      <c r="N143" s="35">
        <f>H143*Parametri!$B$3</f>
        <v>13084</v>
      </c>
      <c r="O143" s="35">
        <f>I143*Parametri!$B$4</f>
        <v>2204.76</v>
      </c>
      <c r="P143" s="35">
        <f>F143*Parametri!$B$7</f>
        <v>4134.75</v>
      </c>
      <c r="Q143" s="35">
        <f>F143*Parametri!$B$8</f>
        <v>10653.75</v>
      </c>
      <c r="R143" s="35">
        <f>I143*Parametri!$B$9</f>
        <v>1773.6499999999999</v>
      </c>
      <c r="S143" s="35">
        <f>F143*Parametri!$B$12</f>
        <v>24400.499999999996</v>
      </c>
      <c r="T143" s="35">
        <f>G143*Parametri!$B$13</f>
        <v>0</v>
      </c>
      <c r="U143" s="36">
        <f>IF(J143="si",Parametri!$B$14,0)</f>
        <v>0</v>
      </c>
      <c r="V143" s="36">
        <f>IF(K143="si",Parametri!$B$15,0)</f>
        <v>0</v>
      </c>
      <c r="W143" s="36">
        <f>IF(L143="si",Parametri!$B$16,0)</f>
        <v>0</v>
      </c>
      <c r="X143" s="37">
        <f>IF(M143="si",Parametri!$B$17,0)</f>
        <v>0</v>
      </c>
      <c r="Y143" s="36">
        <f t="shared" si="16"/>
        <v>56251.41</v>
      </c>
      <c r="Z143" s="36">
        <f t="shared" si="17"/>
        <v>5260.03</v>
      </c>
    </row>
    <row r="144" spans="1:26" ht="12.75">
      <c r="A144" s="42">
        <v>143</v>
      </c>
      <c r="B144" s="43" t="s">
        <v>305</v>
      </c>
      <c r="C144" s="42" t="s">
        <v>64</v>
      </c>
      <c r="D144" s="44" t="s">
        <v>185</v>
      </c>
      <c r="E144" s="42" t="s">
        <v>306</v>
      </c>
      <c r="F144" s="63">
        <v>106</v>
      </c>
      <c r="G144" s="32"/>
      <c r="H144" s="40">
        <v>110</v>
      </c>
      <c r="I144" s="40">
        <v>28</v>
      </c>
      <c r="J144" s="66"/>
      <c r="K144" s="66"/>
      <c r="L144" s="66"/>
      <c r="M144" s="64"/>
      <c r="N144" s="35">
        <f>H144*Parametri!$B$3</f>
        <v>17990.5</v>
      </c>
      <c r="O144" s="35">
        <f>I144*Parametri!$B$4</f>
        <v>3249.1200000000003</v>
      </c>
      <c r="P144" s="35">
        <f>F144*Parametri!$B$7</f>
        <v>5843.780000000001</v>
      </c>
      <c r="Q144" s="35">
        <f>F144*Parametri!$B$8</f>
        <v>15057.300000000001</v>
      </c>
      <c r="R144" s="35">
        <f>I144*Parametri!$B$9</f>
        <v>2613.7999999999997</v>
      </c>
      <c r="S144" s="35">
        <f>F144*Parametri!$B$12</f>
        <v>34486.04</v>
      </c>
      <c r="T144" s="35">
        <f>G144*Parametri!$B$13</f>
        <v>0</v>
      </c>
      <c r="U144" s="36">
        <f>IF(J144="si",Parametri!$B$14,0)</f>
        <v>0</v>
      </c>
      <c r="V144" s="36">
        <f>IF(K144="si",Parametri!$B$15,0)</f>
        <v>0</v>
      </c>
      <c r="W144" s="36">
        <f>IF(L144="si",Parametri!$B$16,0)</f>
        <v>0</v>
      </c>
      <c r="X144" s="37">
        <f>IF(M144="si",Parametri!$B$17,0)</f>
        <v>0</v>
      </c>
      <c r="Y144" s="36">
        <f t="shared" si="16"/>
        <v>79240.54000000001</v>
      </c>
      <c r="Z144" s="36">
        <f t="shared" si="17"/>
        <v>7409.73</v>
      </c>
    </row>
    <row r="145" spans="1:26" ht="12.75">
      <c r="A145" s="42">
        <v>144</v>
      </c>
      <c r="B145" s="43" t="s">
        <v>307</v>
      </c>
      <c r="C145" s="42" t="s">
        <v>64</v>
      </c>
      <c r="D145" s="44" t="s">
        <v>188</v>
      </c>
      <c r="E145" s="42" t="s">
        <v>306</v>
      </c>
      <c r="F145" s="63">
        <v>74</v>
      </c>
      <c r="G145" s="32"/>
      <c r="H145" s="40">
        <v>80</v>
      </c>
      <c r="I145" s="40">
        <v>21</v>
      </c>
      <c r="J145" s="66"/>
      <c r="K145" s="66"/>
      <c r="L145" s="66"/>
      <c r="M145" s="64"/>
      <c r="N145" s="35">
        <f>H145*Parametri!$B$3</f>
        <v>13084</v>
      </c>
      <c r="O145" s="35">
        <f>I145*Parametri!$B$4</f>
        <v>2436.84</v>
      </c>
      <c r="P145" s="35">
        <f>F145*Parametri!$B$7</f>
        <v>4079.6200000000003</v>
      </c>
      <c r="Q145" s="35">
        <f>F145*Parametri!$B$8</f>
        <v>10511.7</v>
      </c>
      <c r="R145" s="35">
        <f>I145*Parametri!$B$9</f>
        <v>1960.35</v>
      </c>
      <c r="S145" s="35">
        <f>F145*Parametri!$B$12</f>
        <v>24075.16</v>
      </c>
      <c r="T145" s="35">
        <f>G145*Parametri!$B$13</f>
        <v>0</v>
      </c>
      <c r="U145" s="36">
        <f>IF(J145="si",Parametri!$B$14,0)</f>
        <v>0</v>
      </c>
      <c r="V145" s="36">
        <f>IF(K145="si",Parametri!$B$15,0)</f>
        <v>0</v>
      </c>
      <c r="W145" s="36">
        <f>IF(L145="si",Parametri!$B$16,0)</f>
        <v>0</v>
      </c>
      <c r="X145" s="37">
        <f>IF(M145="si",Parametri!$B$17,0)</f>
        <v>0</v>
      </c>
      <c r="Y145" s="36">
        <f t="shared" si="16"/>
        <v>56147.67</v>
      </c>
      <c r="Z145" s="36">
        <f t="shared" si="17"/>
        <v>5250.33</v>
      </c>
    </row>
    <row r="146" spans="1:26" ht="12.75">
      <c r="A146" s="42">
        <v>145</v>
      </c>
      <c r="B146" s="43" t="s">
        <v>308</v>
      </c>
      <c r="C146" s="42" t="s">
        <v>64</v>
      </c>
      <c r="D146" s="44" t="s">
        <v>185</v>
      </c>
      <c r="E146" s="42" t="s">
        <v>309</v>
      </c>
      <c r="F146" s="63">
        <v>83</v>
      </c>
      <c r="G146" s="32"/>
      <c r="H146" s="40">
        <v>89</v>
      </c>
      <c r="I146" s="40">
        <v>20</v>
      </c>
      <c r="J146" s="66"/>
      <c r="K146" s="66"/>
      <c r="L146" s="66"/>
      <c r="M146" s="64"/>
      <c r="N146" s="35">
        <f>H146*Parametri!$B$3</f>
        <v>14555.95</v>
      </c>
      <c r="O146" s="35">
        <f>I146*Parametri!$B$4</f>
        <v>2320.8</v>
      </c>
      <c r="P146" s="35">
        <f>F146*Parametri!$B$7</f>
        <v>4575.79</v>
      </c>
      <c r="Q146" s="35">
        <f>F146*Parametri!$B$8</f>
        <v>11790.150000000001</v>
      </c>
      <c r="R146" s="35">
        <f>I146*Parametri!$B$9</f>
        <v>1867</v>
      </c>
      <c r="S146" s="35">
        <f>F146*Parametri!$B$12</f>
        <v>27003.219999999998</v>
      </c>
      <c r="T146" s="35">
        <f>G146*Parametri!$B$13</f>
        <v>0</v>
      </c>
      <c r="U146" s="36">
        <f>IF(J146="si",Parametri!$B$14,0)</f>
        <v>0</v>
      </c>
      <c r="V146" s="36">
        <f>IF(K146="si",Parametri!$B$15,0)</f>
        <v>0</v>
      </c>
      <c r="W146" s="36">
        <f>IF(L146="si",Parametri!$B$16,0)</f>
        <v>0</v>
      </c>
      <c r="X146" s="37">
        <f>IF(M146="si",Parametri!$B$17,0)</f>
        <v>0</v>
      </c>
      <c r="Y146" s="36">
        <f t="shared" si="16"/>
        <v>62112.91</v>
      </c>
      <c r="Z146" s="36">
        <f t="shared" si="17"/>
        <v>5808.14</v>
      </c>
    </row>
    <row r="147" spans="1:26" ht="12.75">
      <c r="A147" s="42">
        <v>146</v>
      </c>
      <c r="B147" s="43" t="s">
        <v>310</v>
      </c>
      <c r="C147" s="42" t="s">
        <v>64</v>
      </c>
      <c r="D147" s="44" t="s">
        <v>188</v>
      </c>
      <c r="E147" s="42" t="s">
        <v>309</v>
      </c>
      <c r="F147" s="63">
        <v>70</v>
      </c>
      <c r="G147" s="32"/>
      <c r="H147" s="40">
        <v>73</v>
      </c>
      <c r="I147" s="40">
        <v>17</v>
      </c>
      <c r="J147" s="66"/>
      <c r="K147" s="66"/>
      <c r="L147" s="66"/>
      <c r="M147" s="64"/>
      <c r="N147" s="35">
        <f>H147*Parametri!$B$3</f>
        <v>11939.150000000001</v>
      </c>
      <c r="O147" s="35">
        <f>I147*Parametri!$B$4</f>
        <v>1972.68</v>
      </c>
      <c r="P147" s="35">
        <f>F147*Parametri!$B$7</f>
        <v>3859.1000000000004</v>
      </c>
      <c r="Q147" s="35">
        <f>F147*Parametri!$B$8</f>
        <v>9943.5</v>
      </c>
      <c r="R147" s="35">
        <f>I147*Parametri!$B$9</f>
        <v>1586.9499999999998</v>
      </c>
      <c r="S147" s="35">
        <f>F147*Parametri!$B$12</f>
        <v>22773.8</v>
      </c>
      <c r="T147" s="35">
        <f>G147*Parametri!$B$13</f>
        <v>0</v>
      </c>
      <c r="U147" s="36">
        <f>IF(J147="si",Parametri!$B$14,0)</f>
        <v>0</v>
      </c>
      <c r="V147" s="36">
        <f>IF(K147="si",Parametri!$B$15,0)</f>
        <v>0</v>
      </c>
      <c r="W147" s="36">
        <f>IF(L147="si",Parametri!$B$16,0)</f>
        <v>0</v>
      </c>
      <c r="X147" s="37">
        <f>IF(M147="si",Parametri!$B$17,0)</f>
        <v>0</v>
      </c>
      <c r="Y147" s="36">
        <f aca="true" t="shared" si="18" ref="Y147:Y161">SUM(N147:X147)</f>
        <v>52075.18</v>
      </c>
      <c r="Z147" s="36">
        <f aca="true" t="shared" si="19" ref="Z147:Z161">ROUND((Y147/90.9*100)*8.5%,2)</f>
        <v>4869.52</v>
      </c>
    </row>
    <row r="148" spans="1:26" ht="12.75">
      <c r="A148" s="42">
        <v>147</v>
      </c>
      <c r="B148" s="43" t="s">
        <v>311</v>
      </c>
      <c r="C148" s="42" t="s">
        <v>64</v>
      </c>
      <c r="D148" s="44" t="s">
        <v>185</v>
      </c>
      <c r="E148" s="42" t="s">
        <v>312</v>
      </c>
      <c r="F148" s="63">
        <v>56</v>
      </c>
      <c r="G148" s="32"/>
      <c r="H148" s="40">
        <v>58</v>
      </c>
      <c r="I148" s="40">
        <v>14</v>
      </c>
      <c r="J148" s="66"/>
      <c r="K148" s="66"/>
      <c r="L148" s="66"/>
      <c r="M148" s="64"/>
      <c r="N148" s="35">
        <f>H148*Parametri!$B$3</f>
        <v>9485.900000000001</v>
      </c>
      <c r="O148" s="35">
        <f>I148*Parametri!$B$4</f>
        <v>1624.5600000000002</v>
      </c>
      <c r="P148" s="35">
        <f>F148*Parametri!$B$7</f>
        <v>3087.28</v>
      </c>
      <c r="Q148" s="35">
        <f>F148*Parametri!$B$8</f>
        <v>7954.800000000001</v>
      </c>
      <c r="R148" s="35">
        <f>I148*Parametri!$B$9</f>
        <v>1306.8999999999999</v>
      </c>
      <c r="S148" s="35">
        <f>F148*Parametri!$B$12</f>
        <v>18219.039999999997</v>
      </c>
      <c r="T148" s="35">
        <f>G148*Parametri!$B$13</f>
        <v>0</v>
      </c>
      <c r="U148" s="36">
        <f>IF(J148="si",Parametri!$B$14,0)</f>
        <v>0</v>
      </c>
      <c r="V148" s="36">
        <f>IF(K148="si",Parametri!$B$15,0)</f>
        <v>0</v>
      </c>
      <c r="W148" s="36">
        <f>IF(L148="si",Parametri!$B$16,0)</f>
        <v>0</v>
      </c>
      <c r="X148" s="37">
        <f>IF(M148="si",Parametri!$B$17,0)</f>
        <v>0</v>
      </c>
      <c r="Y148" s="36">
        <f t="shared" si="18"/>
        <v>41678.479999999996</v>
      </c>
      <c r="Z148" s="36">
        <f t="shared" si="19"/>
        <v>3897.33</v>
      </c>
    </row>
    <row r="149" spans="1:26" ht="12.75">
      <c r="A149" s="42">
        <v>148</v>
      </c>
      <c r="B149" s="43" t="s">
        <v>313</v>
      </c>
      <c r="C149" s="42" t="s">
        <v>64</v>
      </c>
      <c r="D149" s="44" t="s">
        <v>188</v>
      </c>
      <c r="E149" s="42" t="s">
        <v>312</v>
      </c>
      <c r="F149" s="63">
        <v>68</v>
      </c>
      <c r="G149" s="32"/>
      <c r="H149" s="40">
        <v>73</v>
      </c>
      <c r="I149" s="40">
        <v>20</v>
      </c>
      <c r="J149" s="66"/>
      <c r="K149" s="66"/>
      <c r="L149" s="66"/>
      <c r="M149" s="64"/>
      <c r="N149" s="35">
        <f>H149*Parametri!$B$3</f>
        <v>11939.150000000001</v>
      </c>
      <c r="O149" s="35">
        <f>I149*Parametri!$B$4</f>
        <v>2320.8</v>
      </c>
      <c r="P149" s="35">
        <f>F149*Parametri!$B$7</f>
        <v>3748.84</v>
      </c>
      <c r="Q149" s="35">
        <f>F149*Parametri!$B$8</f>
        <v>9659.400000000001</v>
      </c>
      <c r="R149" s="35">
        <f>I149*Parametri!$B$9</f>
        <v>1867</v>
      </c>
      <c r="S149" s="35">
        <f>F149*Parametri!$B$12</f>
        <v>22123.12</v>
      </c>
      <c r="T149" s="35">
        <f>G149*Parametri!$B$13</f>
        <v>0</v>
      </c>
      <c r="U149" s="36">
        <f>IF(J149="si",Parametri!$B$14,0)</f>
        <v>0</v>
      </c>
      <c r="V149" s="36">
        <f>IF(K149="si",Parametri!$B$15,0)</f>
        <v>0</v>
      </c>
      <c r="W149" s="36">
        <f>IF(L149="si",Parametri!$B$16,0)</f>
        <v>0</v>
      </c>
      <c r="X149" s="37">
        <f>IF(M149="si",Parametri!$B$17,0)</f>
        <v>0</v>
      </c>
      <c r="Y149" s="36">
        <f t="shared" si="18"/>
        <v>51658.31</v>
      </c>
      <c r="Z149" s="36">
        <f t="shared" si="19"/>
        <v>4830.54</v>
      </c>
    </row>
    <row r="150" spans="1:26" ht="12.75">
      <c r="A150" s="42">
        <v>149</v>
      </c>
      <c r="B150" s="43" t="s">
        <v>314</v>
      </c>
      <c r="C150" s="42" t="s">
        <v>64</v>
      </c>
      <c r="D150" s="44" t="s">
        <v>196</v>
      </c>
      <c r="E150" s="42" t="s">
        <v>315</v>
      </c>
      <c r="F150" s="63">
        <v>88</v>
      </c>
      <c r="G150" s="32"/>
      <c r="H150" s="40">
        <v>92</v>
      </c>
      <c r="I150" s="40">
        <v>28</v>
      </c>
      <c r="J150" s="66"/>
      <c r="K150" s="66"/>
      <c r="L150" s="66"/>
      <c r="M150" s="64"/>
      <c r="N150" s="35">
        <f>H150*Parametri!$B$3</f>
        <v>15046.6</v>
      </c>
      <c r="O150" s="35">
        <f>I150*Parametri!$B$4</f>
        <v>3249.1200000000003</v>
      </c>
      <c r="P150" s="35">
        <f>F150*Parametri!$B$7</f>
        <v>4851.4400000000005</v>
      </c>
      <c r="Q150" s="35">
        <f>F150*Parametri!$B$8</f>
        <v>12500.400000000001</v>
      </c>
      <c r="R150" s="35">
        <f>I150*Parametri!$B$9</f>
        <v>2613.7999999999997</v>
      </c>
      <c r="S150" s="35">
        <f>F150*Parametri!$B$12</f>
        <v>28629.92</v>
      </c>
      <c r="T150" s="35">
        <f>G150*Parametri!$B$13</f>
        <v>0</v>
      </c>
      <c r="U150" s="36">
        <f>IF(J150="si",Parametri!$B$14,0)</f>
        <v>0</v>
      </c>
      <c r="V150" s="36">
        <f>IF(K150="si",Parametri!$B$15,0)</f>
        <v>0</v>
      </c>
      <c r="W150" s="36">
        <f>IF(L150="si",Parametri!$B$16,0)</f>
        <v>0</v>
      </c>
      <c r="X150" s="37">
        <f>IF(M150="si",Parametri!$B$17,0)</f>
        <v>0</v>
      </c>
      <c r="Y150" s="36">
        <f t="shared" si="18"/>
        <v>66891.28</v>
      </c>
      <c r="Z150" s="36">
        <f t="shared" si="19"/>
        <v>6254.96</v>
      </c>
    </row>
    <row r="151" spans="1:26" ht="12.75">
      <c r="A151" s="42">
        <v>151</v>
      </c>
      <c r="B151" s="43" t="s">
        <v>317</v>
      </c>
      <c r="C151" s="42" t="s">
        <v>64</v>
      </c>
      <c r="D151" s="44" t="s">
        <v>185</v>
      </c>
      <c r="E151" s="42" t="s">
        <v>318</v>
      </c>
      <c r="F151" s="63">
        <v>55</v>
      </c>
      <c r="G151" s="32"/>
      <c r="H151" s="40">
        <v>59</v>
      </c>
      <c r="I151" s="40">
        <v>13</v>
      </c>
      <c r="J151" s="66"/>
      <c r="K151" s="66"/>
      <c r="L151" s="66"/>
      <c r="M151" s="64"/>
      <c r="N151" s="35">
        <f>H151*Parametri!$B$3</f>
        <v>9649.45</v>
      </c>
      <c r="O151" s="35">
        <f>I151*Parametri!$B$4</f>
        <v>1508.52</v>
      </c>
      <c r="P151" s="35">
        <f>F151*Parametri!$B$7</f>
        <v>3032.15</v>
      </c>
      <c r="Q151" s="35">
        <f>F151*Parametri!$B$8</f>
        <v>7812.750000000001</v>
      </c>
      <c r="R151" s="35">
        <f>I151*Parametri!$B$9</f>
        <v>1213.55</v>
      </c>
      <c r="S151" s="35">
        <f>F151*Parametri!$B$12</f>
        <v>17893.699999999997</v>
      </c>
      <c r="T151" s="35">
        <f>G151*Parametri!$B$13</f>
        <v>0</v>
      </c>
      <c r="U151" s="36">
        <f>IF(J151="si",Parametri!$B$14,0)</f>
        <v>0</v>
      </c>
      <c r="V151" s="36">
        <f>IF(K151="si",Parametri!$B$15,0)</f>
        <v>0</v>
      </c>
      <c r="W151" s="36">
        <f>IF(L151="si",Parametri!$B$16,0)</f>
        <v>0</v>
      </c>
      <c r="X151" s="37">
        <f>IF(M151="si",Parametri!$B$17,0)</f>
        <v>0</v>
      </c>
      <c r="Y151" s="36">
        <f t="shared" si="18"/>
        <v>41110.119999999995</v>
      </c>
      <c r="Z151" s="36">
        <f t="shared" si="19"/>
        <v>3844.18</v>
      </c>
    </row>
    <row r="152" spans="1:26" ht="12.75">
      <c r="A152" s="42">
        <v>152</v>
      </c>
      <c r="B152" s="43" t="s">
        <v>319</v>
      </c>
      <c r="C152" s="42" t="s">
        <v>64</v>
      </c>
      <c r="D152" s="44" t="s">
        <v>188</v>
      </c>
      <c r="E152" s="42" t="s">
        <v>318</v>
      </c>
      <c r="F152" s="63">
        <v>77</v>
      </c>
      <c r="G152" s="32"/>
      <c r="H152" s="40">
        <v>80</v>
      </c>
      <c r="I152" s="40">
        <v>19</v>
      </c>
      <c r="J152" s="66"/>
      <c r="K152" s="66"/>
      <c r="L152" s="66"/>
      <c r="M152" s="64"/>
      <c r="N152" s="35">
        <f>H152*Parametri!$B$3</f>
        <v>13084</v>
      </c>
      <c r="O152" s="35">
        <f>I152*Parametri!$B$4</f>
        <v>2204.76</v>
      </c>
      <c r="P152" s="35">
        <f>F152*Parametri!$B$7</f>
        <v>4245.01</v>
      </c>
      <c r="Q152" s="35">
        <f>F152*Parametri!$B$8</f>
        <v>10937.85</v>
      </c>
      <c r="R152" s="35">
        <f>I152*Parametri!$B$9</f>
        <v>1773.6499999999999</v>
      </c>
      <c r="S152" s="35">
        <f>F152*Parametri!$B$12</f>
        <v>25051.179999999997</v>
      </c>
      <c r="T152" s="35">
        <f>G152*Parametri!$B$13</f>
        <v>0</v>
      </c>
      <c r="U152" s="36">
        <f>IF(J152="si",Parametri!$B$14,0)</f>
        <v>0</v>
      </c>
      <c r="V152" s="36">
        <f>IF(K152="si",Parametri!$B$15,0)</f>
        <v>0</v>
      </c>
      <c r="W152" s="36">
        <f>IF(L152="si",Parametri!$B$16,0)</f>
        <v>0</v>
      </c>
      <c r="X152" s="37">
        <f>IF(M152="si",Parametri!$B$17,0)</f>
        <v>0</v>
      </c>
      <c r="Y152" s="36">
        <f t="shared" si="18"/>
        <v>57296.45</v>
      </c>
      <c r="Z152" s="36">
        <f t="shared" si="19"/>
        <v>5357.75</v>
      </c>
    </row>
    <row r="153" spans="1:26" ht="12.75">
      <c r="A153" s="42">
        <v>153</v>
      </c>
      <c r="B153" s="43" t="s">
        <v>320</v>
      </c>
      <c r="C153" s="42" t="s">
        <v>64</v>
      </c>
      <c r="D153" s="44" t="s">
        <v>196</v>
      </c>
      <c r="E153" s="42" t="s">
        <v>321</v>
      </c>
      <c r="F153" s="63">
        <v>100</v>
      </c>
      <c r="G153" s="32"/>
      <c r="H153" s="40">
        <v>110</v>
      </c>
      <c r="I153" s="40">
        <v>28</v>
      </c>
      <c r="J153" s="66"/>
      <c r="K153" s="66"/>
      <c r="L153" s="66"/>
      <c r="M153" s="64"/>
      <c r="N153" s="35">
        <f>H153*Parametri!$B$3</f>
        <v>17990.5</v>
      </c>
      <c r="O153" s="35">
        <f>I153*Parametri!$B$4</f>
        <v>3249.1200000000003</v>
      </c>
      <c r="P153" s="35">
        <f>F153*Parametri!$B$7</f>
        <v>5513</v>
      </c>
      <c r="Q153" s="35">
        <f>F153*Parametri!$B$8</f>
        <v>14205.000000000002</v>
      </c>
      <c r="R153" s="35">
        <f>I153*Parametri!$B$9</f>
        <v>2613.7999999999997</v>
      </c>
      <c r="S153" s="35">
        <f>F153*Parametri!$B$12</f>
        <v>32533.999999999996</v>
      </c>
      <c r="T153" s="35">
        <f>G153*Parametri!$B$13</f>
        <v>0</v>
      </c>
      <c r="U153" s="36">
        <f>IF(J153="si",Parametri!$B$14,0)</f>
        <v>0</v>
      </c>
      <c r="V153" s="36">
        <f>IF(K153="si",Parametri!$B$15,0)</f>
        <v>0</v>
      </c>
      <c r="W153" s="36">
        <f>IF(L153="si",Parametri!$B$16,0)</f>
        <v>0</v>
      </c>
      <c r="X153" s="37">
        <f>IF(M153="si",Parametri!$B$17,0)</f>
        <v>0</v>
      </c>
      <c r="Y153" s="36">
        <f t="shared" si="18"/>
        <v>76105.42</v>
      </c>
      <c r="Z153" s="36">
        <f t="shared" si="19"/>
        <v>7116.57</v>
      </c>
    </row>
    <row r="154" spans="1:26" ht="12.75">
      <c r="A154" s="42">
        <v>154</v>
      </c>
      <c r="B154" s="43" t="s">
        <v>322</v>
      </c>
      <c r="C154" s="42" t="s">
        <v>64</v>
      </c>
      <c r="D154" s="44" t="s">
        <v>185</v>
      </c>
      <c r="E154" s="42" t="s">
        <v>323</v>
      </c>
      <c r="F154" s="63">
        <v>105</v>
      </c>
      <c r="G154" s="32"/>
      <c r="H154" s="40">
        <v>110</v>
      </c>
      <c r="I154" s="40">
        <v>25</v>
      </c>
      <c r="J154" s="66"/>
      <c r="K154" s="66"/>
      <c r="L154" s="66"/>
      <c r="M154" s="64"/>
      <c r="N154" s="35">
        <f>H154*Parametri!$B$3</f>
        <v>17990.5</v>
      </c>
      <c r="O154" s="35">
        <f>I154*Parametri!$B$4</f>
        <v>2901</v>
      </c>
      <c r="P154" s="35">
        <f>F154*Parametri!$B$7</f>
        <v>5788.650000000001</v>
      </c>
      <c r="Q154" s="35">
        <f>F154*Parametri!$B$8</f>
        <v>14915.250000000002</v>
      </c>
      <c r="R154" s="35">
        <f>I154*Parametri!$B$9</f>
        <v>2333.75</v>
      </c>
      <c r="S154" s="35">
        <f>F154*Parametri!$B$12</f>
        <v>34160.7</v>
      </c>
      <c r="T154" s="35">
        <f>G154*Parametri!$B$13</f>
        <v>0</v>
      </c>
      <c r="U154" s="36">
        <f>IF(J154="si",Parametri!$B$14,0)</f>
        <v>0</v>
      </c>
      <c r="V154" s="36">
        <f>IF(K154="si",Parametri!$B$15,0)</f>
        <v>0</v>
      </c>
      <c r="W154" s="36">
        <f>IF(L154="si",Parametri!$B$16,0)</f>
        <v>0</v>
      </c>
      <c r="X154" s="37">
        <f>IF(M154="si",Parametri!$B$17,0)</f>
        <v>0</v>
      </c>
      <c r="Y154" s="36">
        <f t="shared" si="18"/>
        <v>78089.85</v>
      </c>
      <c r="Z154" s="36">
        <f t="shared" si="19"/>
        <v>7302.13</v>
      </c>
    </row>
    <row r="155" spans="1:26" ht="12.75">
      <c r="A155" s="42">
        <v>155</v>
      </c>
      <c r="B155" s="43" t="s">
        <v>324</v>
      </c>
      <c r="C155" s="42" t="s">
        <v>64</v>
      </c>
      <c r="D155" s="44" t="s">
        <v>188</v>
      </c>
      <c r="E155" s="42" t="s">
        <v>323</v>
      </c>
      <c r="F155" s="63">
        <v>66</v>
      </c>
      <c r="G155" s="32"/>
      <c r="H155" s="40">
        <v>72</v>
      </c>
      <c r="I155" s="40">
        <v>16</v>
      </c>
      <c r="J155" s="66"/>
      <c r="K155" s="66"/>
      <c r="L155" s="66"/>
      <c r="M155" s="64"/>
      <c r="N155" s="35">
        <f>H155*Parametri!$B$3</f>
        <v>11775.6</v>
      </c>
      <c r="O155" s="35">
        <f>I155*Parametri!$B$4</f>
        <v>1856.64</v>
      </c>
      <c r="P155" s="35">
        <f>F155*Parametri!$B$7</f>
        <v>3638.5800000000004</v>
      </c>
      <c r="Q155" s="35">
        <f>F155*Parametri!$B$8</f>
        <v>9375.300000000001</v>
      </c>
      <c r="R155" s="35">
        <f>I155*Parametri!$B$9</f>
        <v>1493.6</v>
      </c>
      <c r="S155" s="35">
        <f>F155*Parametri!$B$12</f>
        <v>21472.44</v>
      </c>
      <c r="T155" s="35">
        <f>G155*Parametri!$B$13</f>
        <v>0</v>
      </c>
      <c r="U155" s="36">
        <f>IF(J155="si",Parametri!$B$14,0)</f>
        <v>0</v>
      </c>
      <c r="V155" s="36">
        <f>IF(K155="si",Parametri!$B$15,0)</f>
        <v>0</v>
      </c>
      <c r="W155" s="36">
        <f>IF(L155="si",Parametri!$B$16,0)</f>
        <v>0</v>
      </c>
      <c r="X155" s="37">
        <f>IF(M155="si",Parametri!$B$17,0)</f>
        <v>0</v>
      </c>
      <c r="Y155" s="36">
        <f t="shared" si="18"/>
        <v>49612.16</v>
      </c>
      <c r="Z155" s="36">
        <f t="shared" si="19"/>
        <v>4639.2</v>
      </c>
    </row>
    <row r="156" spans="1:26" ht="12.75">
      <c r="A156" s="42">
        <v>156</v>
      </c>
      <c r="B156" s="43" t="s">
        <v>325</v>
      </c>
      <c r="C156" s="42" t="s">
        <v>64</v>
      </c>
      <c r="D156" s="44" t="s">
        <v>65</v>
      </c>
      <c r="E156" s="42" t="s">
        <v>323</v>
      </c>
      <c r="F156" s="63">
        <v>63</v>
      </c>
      <c r="G156" s="32"/>
      <c r="H156" s="40">
        <v>69</v>
      </c>
      <c r="I156" s="40">
        <v>16</v>
      </c>
      <c r="J156" s="66"/>
      <c r="K156" s="66"/>
      <c r="L156" s="66"/>
      <c r="M156" s="64"/>
      <c r="N156" s="35">
        <f>H156*Parametri!$B$3</f>
        <v>11284.95</v>
      </c>
      <c r="O156" s="35">
        <f>I156*Parametri!$B$4</f>
        <v>1856.64</v>
      </c>
      <c r="P156" s="35">
        <f>F156*Parametri!$B$7</f>
        <v>3473.19</v>
      </c>
      <c r="Q156" s="35">
        <f>F156*Parametri!$B$8</f>
        <v>8949.150000000001</v>
      </c>
      <c r="R156" s="35">
        <f>I156*Parametri!$B$9</f>
        <v>1493.6</v>
      </c>
      <c r="S156" s="35">
        <f>F156*Parametri!$B$12</f>
        <v>20496.42</v>
      </c>
      <c r="T156" s="35">
        <f>G156*Parametri!$B$13</f>
        <v>0</v>
      </c>
      <c r="U156" s="36">
        <f>IF(J156="si",Parametri!$B$14,0)</f>
        <v>0</v>
      </c>
      <c r="V156" s="36">
        <f>IF(K156="si",Parametri!$B$15,0)</f>
        <v>0</v>
      </c>
      <c r="W156" s="36">
        <f>IF(L156="si",Parametri!$B$16,0)</f>
        <v>0</v>
      </c>
      <c r="X156" s="37">
        <f>IF(M156="si",Parametri!$B$17,0)</f>
        <v>0</v>
      </c>
      <c r="Y156" s="36">
        <f t="shared" si="18"/>
        <v>47553.95</v>
      </c>
      <c r="Z156" s="36">
        <f t="shared" si="19"/>
        <v>4446.74</v>
      </c>
    </row>
    <row r="157" spans="1:26" ht="12.75">
      <c r="A157" s="42">
        <v>157</v>
      </c>
      <c r="B157" s="43" t="s">
        <v>326</v>
      </c>
      <c r="C157" s="42" t="s">
        <v>64</v>
      </c>
      <c r="D157" s="44" t="s">
        <v>185</v>
      </c>
      <c r="E157" s="42" t="s">
        <v>327</v>
      </c>
      <c r="F157" s="63">
        <v>117</v>
      </c>
      <c r="G157" s="32"/>
      <c r="H157" s="40">
        <v>124</v>
      </c>
      <c r="I157" s="40">
        <v>30</v>
      </c>
      <c r="J157" s="66"/>
      <c r="K157" s="66"/>
      <c r="L157" s="66"/>
      <c r="M157" s="64"/>
      <c r="N157" s="35">
        <f>H157*Parametri!$B$3</f>
        <v>20280.2</v>
      </c>
      <c r="O157" s="35">
        <f>I157*Parametri!$B$4</f>
        <v>3481.2000000000003</v>
      </c>
      <c r="P157" s="35">
        <f>F157*Parametri!$B$7</f>
        <v>6450.21</v>
      </c>
      <c r="Q157" s="35">
        <f>F157*Parametri!$B$8</f>
        <v>16619.850000000002</v>
      </c>
      <c r="R157" s="35">
        <f>I157*Parametri!$B$9</f>
        <v>2800.5</v>
      </c>
      <c r="S157" s="35">
        <f>F157*Parametri!$B$12</f>
        <v>38064.78</v>
      </c>
      <c r="T157" s="35">
        <f>G157*Parametri!$B$13</f>
        <v>0</v>
      </c>
      <c r="U157" s="36">
        <f>IF(J157="si",Parametri!$B$14,0)</f>
        <v>0</v>
      </c>
      <c r="V157" s="36">
        <f>IF(K157="si",Parametri!$B$15,0)</f>
        <v>0</v>
      </c>
      <c r="W157" s="36">
        <f>IF(L157="si",Parametri!$B$16,0)</f>
        <v>0</v>
      </c>
      <c r="X157" s="37">
        <f>IF(M157="si",Parametri!$B$17,0)</f>
        <v>0</v>
      </c>
      <c r="Y157" s="36">
        <f t="shared" si="18"/>
        <v>87696.74</v>
      </c>
      <c r="Z157" s="36">
        <f t="shared" si="19"/>
        <v>8200.47</v>
      </c>
    </row>
    <row r="158" spans="1:26" ht="12.75">
      <c r="A158" s="42">
        <v>158</v>
      </c>
      <c r="B158" s="43" t="s">
        <v>328</v>
      </c>
      <c r="C158" s="42" t="s">
        <v>64</v>
      </c>
      <c r="D158" s="44" t="s">
        <v>188</v>
      </c>
      <c r="E158" s="42" t="s">
        <v>327</v>
      </c>
      <c r="F158" s="63">
        <v>119</v>
      </c>
      <c r="G158" s="32"/>
      <c r="H158" s="40">
        <v>126</v>
      </c>
      <c r="I158" s="40">
        <v>29</v>
      </c>
      <c r="J158" s="66"/>
      <c r="K158" s="66"/>
      <c r="L158" s="66"/>
      <c r="M158" s="64"/>
      <c r="N158" s="35">
        <f>H158*Parametri!$B$3</f>
        <v>20607.300000000003</v>
      </c>
      <c r="O158" s="35">
        <f>I158*Parametri!$B$4</f>
        <v>3365.1600000000003</v>
      </c>
      <c r="P158" s="35">
        <f>F158*Parametri!$B$7</f>
        <v>6560.47</v>
      </c>
      <c r="Q158" s="35">
        <f>F158*Parametri!$B$8</f>
        <v>16903.95</v>
      </c>
      <c r="R158" s="35">
        <f>I158*Parametri!$B$9</f>
        <v>2707.1499999999996</v>
      </c>
      <c r="S158" s="35">
        <f>F158*Parametri!$B$12</f>
        <v>38715.46</v>
      </c>
      <c r="T158" s="35">
        <f>G158*Parametri!$B$13</f>
        <v>0</v>
      </c>
      <c r="U158" s="36">
        <f>IF(J158="si",Parametri!$B$14,0)</f>
        <v>0</v>
      </c>
      <c r="V158" s="36">
        <f>IF(K158="si",Parametri!$B$15,0)</f>
        <v>0</v>
      </c>
      <c r="W158" s="36">
        <f>IF(L158="si",Parametri!$B$16,0)</f>
        <v>0</v>
      </c>
      <c r="X158" s="37">
        <f>IF(M158="si",Parametri!$B$17,0)</f>
        <v>0</v>
      </c>
      <c r="Y158" s="36">
        <f t="shared" si="18"/>
        <v>88859.49</v>
      </c>
      <c r="Z158" s="36">
        <f t="shared" si="19"/>
        <v>8309.19</v>
      </c>
    </row>
    <row r="159" spans="1:26" ht="12.75">
      <c r="A159" s="42">
        <v>159</v>
      </c>
      <c r="B159" s="43" t="s">
        <v>329</v>
      </c>
      <c r="C159" s="42" t="s">
        <v>64</v>
      </c>
      <c r="D159" s="44" t="s">
        <v>185</v>
      </c>
      <c r="E159" s="42" t="s">
        <v>330</v>
      </c>
      <c r="F159" s="63">
        <v>60</v>
      </c>
      <c r="G159" s="32"/>
      <c r="H159" s="40">
        <v>65</v>
      </c>
      <c r="I159" s="40">
        <v>14</v>
      </c>
      <c r="J159" s="66"/>
      <c r="K159" s="66"/>
      <c r="L159" s="66"/>
      <c r="M159" s="64"/>
      <c r="N159" s="35">
        <f>H159*Parametri!$B$3</f>
        <v>10630.75</v>
      </c>
      <c r="O159" s="35">
        <f>I159*Parametri!$B$4</f>
        <v>1624.5600000000002</v>
      </c>
      <c r="P159" s="35">
        <f>F159*Parametri!$B$7</f>
        <v>3307.8</v>
      </c>
      <c r="Q159" s="35">
        <f>F159*Parametri!$B$8</f>
        <v>8523</v>
      </c>
      <c r="R159" s="35">
        <f>I159*Parametri!$B$9</f>
        <v>1306.8999999999999</v>
      </c>
      <c r="S159" s="35">
        <f>F159*Parametri!$B$12</f>
        <v>19520.399999999998</v>
      </c>
      <c r="T159" s="35">
        <f>G159*Parametri!$B$13</f>
        <v>0</v>
      </c>
      <c r="U159" s="36">
        <f>IF(J159="si",Parametri!$B$14,0)</f>
        <v>0</v>
      </c>
      <c r="V159" s="36">
        <f>IF(K159="si",Parametri!$B$15,0)</f>
        <v>0</v>
      </c>
      <c r="W159" s="36">
        <f>IF(L159="si",Parametri!$B$16,0)</f>
        <v>0</v>
      </c>
      <c r="X159" s="37">
        <f>IF(M159="si",Parametri!$B$17,0)</f>
        <v>0</v>
      </c>
      <c r="Y159" s="36">
        <f t="shared" si="18"/>
        <v>44913.41</v>
      </c>
      <c r="Z159" s="36">
        <f t="shared" si="19"/>
        <v>4199.82</v>
      </c>
    </row>
    <row r="160" spans="1:26" ht="12.75">
      <c r="A160" s="42">
        <v>160</v>
      </c>
      <c r="B160" s="43" t="s">
        <v>331</v>
      </c>
      <c r="C160" s="42" t="s">
        <v>64</v>
      </c>
      <c r="D160" s="44" t="s">
        <v>188</v>
      </c>
      <c r="E160" s="42" t="s">
        <v>330</v>
      </c>
      <c r="F160" s="63">
        <v>70</v>
      </c>
      <c r="G160" s="32"/>
      <c r="H160" s="40">
        <v>76</v>
      </c>
      <c r="I160" s="40">
        <v>18</v>
      </c>
      <c r="J160" s="66"/>
      <c r="K160" s="66"/>
      <c r="L160" s="66"/>
      <c r="M160" s="64"/>
      <c r="N160" s="35">
        <f>H160*Parametri!$B$3</f>
        <v>12429.800000000001</v>
      </c>
      <c r="O160" s="35">
        <f>I160*Parametri!$B$4</f>
        <v>2088.7200000000003</v>
      </c>
      <c r="P160" s="35">
        <f>F160*Parametri!$B$7</f>
        <v>3859.1000000000004</v>
      </c>
      <c r="Q160" s="35">
        <f>F160*Parametri!$B$8</f>
        <v>9943.5</v>
      </c>
      <c r="R160" s="35">
        <f>I160*Parametri!$B$9</f>
        <v>1680.3</v>
      </c>
      <c r="S160" s="35">
        <f>F160*Parametri!$B$12</f>
        <v>22773.8</v>
      </c>
      <c r="T160" s="35">
        <f>G160*Parametri!$B$13</f>
        <v>0</v>
      </c>
      <c r="U160" s="36">
        <f>IF(J160="si",Parametri!$B$14,0)</f>
        <v>0</v>
      </c>
      <c r="V160" s="36">
        <f>IF(K160="si",Parametri!$B$15,0)</f>
        <v>0</v>
      </c>
      <c r="W160" s="36">
        <f>IF(L160="si",Parametri!$B$16,0)</f>
        <v>0</v>
      </c>
      <c r="X160" s="37">
        <f>IF(M160="si",Parametri!$B$17,0)</f>
        <v>0</v>
      </c>
      <c r="Y160" s="36">
        <f t="shared" si="18"/>
        <v>52775.22</v>
      </c>
      <c r="Z160" s="36">
        <f t="shared" si="19"/>
        <v>4934.98</v>
      </c>
    </row>
    <row r="161" spans="1:26" ht="12.75">
      <c r="A161" s="42">
        <v>161</v>
      </c>
      <c r="B161" s="43" t="s">
        <v>332</v>
      </c>
      <c r="C161" s="42" t="s">
        <v>64</v>
      </c>
      <c r="D161" s="44" t="s">
        <v>65</v>
      </c>
      <c r="E161" s="42" t="s">
        <v>330</v>
      </c>
      <c r="F161" s="63">
        <v>65</v>
      </c>
      <c r="G161" s="32"/>
      <c r="H161" s="40">
        <v>70</v>
      </c>
      <c r="I161" s="40">
        <v>16</v>
      </c>
      <c r="J161" s="66"/>
      <c r="K161" s="66"/>
      <c r="L161" s="66"/>
      <c r="M161" s="64"/>
      <c r="N161" s="35">
        <f>H161*Parametri!$B$3</f>
        <v>11448.5</v>
      </c>
      <c r="O161" s="35">
        <f>I161*Parametri!$B$4</f>
        <v>1856.64</v>
      </c>
      <c r="P161" s="35">
        <f>F161*Parametri!$B$7</f>
        <v>3583.4500000000003</v>
      </c>
      <c r="Q161" s="35">
        <f>F161*Parametri!$B$8</f>
        <v>9233.25</v>
      </c>
      <c r="R161" s="35">
        <f>I161*Parametri!$B$9</f>
        <v>1493.6</v>
      </c>
      <c r="S161" s="35">
        <f>F161*Parametri!$B$12</f>
        <v>21147.1</v>
      </c>
      <c r="T161" s="35">
        <f>G161*Parametri!$B$13</f>
        <v>0</v>
      </c>
      <c r="U161" s="36">
        <f>IF(J161="si",Parametri!$B$14,0)</f>
        <v>0</v>
      </c>
      <c r="V161" s="36">
        <f>IF(K161="si",Parametri!$B$15,0)</f>
        <v>0</v>
      </c>
      <c r="W161" s="36">
        <f>IF(L161="si",Parametri!$B$16,0)</f>
        <v>0</v>
      </c>
      <c r="X161" s="37">
        <f>IF(M161="si",Parametri!$B$17,0)</f>
        <v>0</v>
      </c>
      <c r="Y161" s="36">
        <f t="shared" si="18"/>
        <v>48762.53999999999</v>
      </c>
      <c r="Z161" s="36">
        <f t="shared" si="19"/>
        <v>4559.75</v>
      </c>
    </row>
    <row r="162" spans="1:26" ht="12.75">
      <c r="A162" s="42">
        <v>162</v>
      </c>
      <c r="B162" s="43" t="s">
        <v>333</v>
      </c>
      <c r="C162" s="42" t="s">
        <v>64</v>
      </c>
      <c r="D162" s="44" t="s">
        <v>68</v>
      </c>
      <c r="E162" s="42" t="s">
        <v>330</v>
      </c>
      <c r="F162" s="63">
        <v>73</v>
      </c>
      <c r="G162" s="32"/>
      <c r="H162" s="40">
        <v>78</v>
      </c>
      <c r="I162" s="40">
        <v>18</v>
      </c>
      <c r="J162" s="66"/>
      <c r="K162" s="66"/>
      <c r="L162" s="66"/>
      <c r="M162" s="64"/>
      <c r="N162" s="35">
        <f>H162*Parametri!$B$3</f>
        <v>12756.900000000001</v>
      </c>
      <c r="O162" s="35">
        <f>I162*Parametri!$B$4</f>
        <v>2088.7200000000003</v>
      </c>
      <c r="P162" s="35">
        <f>F162*Parametri!$B$7</f>
        <v>4024.4900000000002</v>
      </c>
      <c r="Q162" s="35">
        <f>F162*Parametri!$B$8</f>
        <v>10369.650000000001</v>
      </c>
      <c r="R162" s="35">
        <f>I162*Parametri!$B$9</f>
        <v>1680.3</v>
      </c>
      <c r="S162" s="35">
        <f>F162*Parametri!$B$12</f>
        <v>23749.82</v>
      </c>
      <c r="T162" s="35">
        <f>G162*Parametri!$B$13</f>
        <v>0</v>
      </c>
      <c r="U162" s="36">
        <f>IF(J162="si",Parametri!$B$14,0)</f>
        <v>0</v>
      </c>
      <c r="V162" s="36">
        <f>IF(K162="si",Parametri!$B$15,0)</f>
        <v>0</v>
      </c>
      <c r="W162" s="36">
        <f>IF(L162="si",Parametri!$B$16,0)</f>
        <v>0</v>
      </c>
      <c r="X162" s="37">
        <f>IF(M162="si",Parametri!$B$17,0)</f>
        <v>0</v>
      </c>
      <c r="Y162" s="36">
        <f aca="true" t="shared" si="20" ref="Y162:Y177">SUM(N162:X162)</f>
        <v>54669.880000000005</v>
      </c>
      <c r="Z162" s="36">
        <f aca="true" t="shared" si="21" ref="Z162:Z177">ROUND((Y162/90.9*100)*8.5%,2)</f>
        <v>5112.14</v>
      </c>
    </row>
    <row r="163" spans="1:26" ht="12.75">
      <c r="A163" s="42">
        <v>163</v>
      </c>
      <c r="B163" s="43" t="s">
        <v>334</v>
      </c>
      <c r="C163" s="42" t="s">
        <v>64</v>
      </c>
      <c r="D163" s="44" t="s">
        <v>70</v>
      </c>
      <c r="E163" s="42" t="s">
        <v>330</v>
      </c>
      <c r="F163" s="63">
        <v>72</v>
      </c>
      <c r="G163" s="32"/>
      <c r="H163" s="40">
        <v>78</v>
      </c>
      <c r="I163" s="40">
        <v>19</v>
      </c>
      <c r="J163" s="66"/>
      <c r="K163" s="66"/>
      <c r="L163" s="108" t="s">
        <v>83</v>
      </c>
      <c r="M163" s="64"/>
      <c r="N163" s="35">
        <f>H163*Parametri!$B$3</f>
        <v>12756.900000000001</v>
      </c>
      <c r="O163" s="35">
        <f>I163*Parametri!$B$4</f>
        <v>2204.76</v>
      </c>
      <c r="P163" s="35">
        <f>F163*Parametri!$B$7</f>
        <v>3969.36</v>
      </c>
      <c r="Q163" s="35">
        <f>F163*Parametri!$B$8</f>
        <v>10227.6</v>
      </c>
      <c r="R163" s="35">
        <f>I163*Parametri!$B$9</f>
        <v>1773.6499999999999</v>
      </c>
      <c r="S163" s="35">
        <f>F163*Parametri!$B$12</f>
        <v>23424.48</v>
      </c>
      <c r="T163" s="35">
        <f>G163*Parametri!$B$13</f>
        <v>0</v>
      </c>
      <c r="U163" s="36">
        <f>IF(J163="si",Parametri!$B$14,0)</f>
        <v>0</v>
      </c>
      <c r="V163" s="36">
        <f>IF(K163="si",Parametri!$B$15,0)</f>
        <v>0</v>
      </c>
      <c r="W163" s="36">
        <f>IF(L163="si",Parametri!$B$16,0)</f>
        <v>938.92</v>
      </c>
      <c r="X163" s="37">
        <f>IF(M163="si",Parametri!$B$17,0)</f>
        <v>0</v>
      </c>
      <c r="Y163" s="36">
        <f t="shared" si="20"/>
        <v>55295.67</v>
      </c>
      <c r="Z163" s="36">
        <f t="shared" si="21"/>
        <v>5170.66</v>
      </c>
    </row>
    <row r="164" spans="1:26" ht="12.75">
      <c r="A164" s="42">
        <v>164</v>
      </c>
      <c r="B164" s="43" t="s">
        <v>335</v>
      </c>
      <c r="C164" s="42" t="s">
        <v>64</v>
      </c>
      <c r="D164" s="44" t="s">
        <v>185</v>
      </c>
      <c r="E164" s="42" t="s">
        <v>336</v>
      </c>
      <c r="F164" s="63">
        <v>96</v>
      </c>
      <c r="G164" s="32"/>
      <c r="H164" s="40">
        <v>99</v>
      </c>
      <c r="I164" s="40">
        <v>27</v>
      </c>
      <c r="J164" s="66"/>
      <c r="K164" s="66"/>
      <c r="L164" s="66"/>
      <c r="M164" s="64"/>
      <c r="N164" s="35">
        <f>H164*Parametri!$B$3</f>
        <v>16191.45</v>
      </c>
      <c r="O164" s="35">
        <f>I164*Parametri!$B$4</f>
        <v>3133.0800000000004</v>
      </c>
      <c r="P164" s="35">
        <f>F164*Parametri!$B$7</f>
        <v>5292.4800000000005</v>
      </c>
      <c r="Q164" s="35">
        <f>F164*Parametri!$B$8</f>
        <v>13636.800000000001</v>
      </c>
      <c r="R164" s="35">
        <f>I164*Parametri!$B$9</f>
        <v>2520.45</v>
      </c>
      <c r="S164" s="35">
        <f>F164*Parametri!$B$12</f>
        <v>31232.64</v>
      </c>
      <c r="T164" s="35">
        <f>G164*Parametri!$B$13</f>
        <v>0</v>
      </c>
      <c r="U164" s="36">
        <f>IF(J164="si",Parametri!$B$14,0)</f>
        <v>0</v>
      </c>
      <c r="V164" s="36">
        <f>IF(K164="si",Parametri!$B$15,0)</f>
        <v>0</v>
      </c>
      <c r="W164" s="36">
        <f>IF(L164="si",Parametri!$B$16,0)</f>
        <v>0</v>
      </c>
      <c r="X164" s="37">
        <f>IF(M164="si",Parametri!$B$17,0)</f>
        <v>0</v>
      </c>
      <c r="Y164" s="36">
        <f t="shared" si="20"/>
        <v>72006.9</v>
      </c>
      <c r="Z164" s="36">
        <f t="shared" si="21"/>
        <v>6733.32</v>
      </c>
    </row>
    <row r="165" spans="1:26" ht="12.75">
      <c r="A165" s="42">
        <v>165</v>
      </c>
      <c r="B165" s="43" t="s">
        <v>337</v>
      </c>
      <c r="C165" s="42" t="s">
        <v>64</v>
      </c>
      <c r="D165" s="44" t="s">
        <v>188</v>
      </c>
      <c r="E165" s="42" t="s">
        <v>336</v>
      </c>
      <c r="F165" s="63">
        <v>107</v>
      </c>
      <c r="G165" s="32"/>
      <c r="H165" s="40">
        <v>113</v>
      </c>
      <c r="I165" s="40">
        <v>29</v>
      </c>
      <c r="J165" s="66"/>
      <c r="K165" s="66"/>
      <c r="L165" s="66"/>
      <c r="M165" s="64"/>
      <c r="N165" s="35">
        <f>H165*Parametri!$B$3</f>
        <v>18481.15</v>
      </c>
      <c r="O165" s="35">
        <f>I165*Parametri!$B$4</f>
        <v>3365.1600000000003</v>
      </c>
      <c r="P165" s="35">
        <f>F165*Parametri!$B$7</f>
        <v>5898.91</v>
      </c>
      <c r="Q165" s="35">
        <f>F165*Parametri!$B$8</f>
        <v>15199.35</v>
      </c>
      <c r="R165" s="35">
        <f>I165*Parametri!$B$9</f>
        <v>2707.1499999999996</v>
      </c>
      <c r="S165" s="35">
        <f>F165*Parametri!$B$12</f>
        <v>34811.38</v>
      </c>
      <c r="T165" s="35">
        <f>G165*Parametri!$B$13</f>
        <v>0</v>
      </c>
      <c r="U165" s="36">
        <f>IF(J165="si",Parametri!$B$14,0)</f>
        <v>0</v>
      </c>
      <c r="V165" s="36">
        <f>IF(K165="si",Parametri!$B$15,0)</f>
        <v>0</v>
      </c>
      <c r="W165" s="36">
        <f>IF(L165="si",Parametri!$B$16,0)</f>
        <v>0</v>
      </c>
      <c r="X165" s="37">
        <f>IF(M165="si",Parametri!$B$17,0)</f>
        <v>0</v>
      </c>
      <c r="Y165" s="36">
        <f t="shared" si="20"/>
        <v>80463.1</v>
      </c>
      <c r="Z165" s="36">
        <f t="shared" si="21"/>
        <v>7524.05</v>
      </c>
    </row>
    <row r="166" spans="1:26" ht="12.75">
      <c r="A166" s="42">
        <v>166</v>
      </c>
      <c r="B166" s="43" t="s">
        <v>338</v>
      </c>
      <c r="C166" s="42" t="s">
        <v>64</v>
      </c>
      <c r="D166" s="44" t="s">
        <v>65</v>
      </c>
      <c r="E166" s="42" t="s">
        <v>336</v>
      </c>
      <c r="F166" s="63">
        <v>89</v>
      </c>
      <c r="G166" s="32"/>
      <c r="H166" s="40">
        <v>96</v>
      </c>
      <c r="I166" s="40">
        <v>24</v>
      </c>
      <c r="J166" s="66"/>
      <c r="K166" s="66"/>
      <c r="L166" s="66"/>
      <c r="M166" s="64"/>
      <c r="N166" s="35">
        <f>H166*Parametri!$B$3</f>
        <v>15700.800000000001</v>
      </c>
      <c r="O166" s="35">
        <f>I166*Parametri!$B$4</f>
        <v>2784.96</v>
      </c>
      <c r="P166" s="35">
        <f>F166*Parametri!$B$7</f>
        <v>4906.570000000001</v>
      </c>
      <c r="Q166" s="35">
        <f>F166*Parametri!$B$8</f>
        <v>12642.45</v>
      </c>
      <c r="R166" s="35">
        <f>I166*Parametri!$B$9</f>
        <v>2240.3999999999996</v>
      </c>
      <c r="S166" s="35">
        <f>F166*Parametri!$B$12</f>
        <v>28955.26</v>
      </c>
      <c r="T166" s="35">
        <f>G166*Parametri!$B$13</f>
        <v>0</v>
      </c>
      <c r="U166" s="36">
        <f>IF(J166="si",Parametri!$B$14,0)</f>
        <v>0</v>
      </c>
      <c r="V166" s="36">
        <f>IF(K166="si",Parametri!$B$15,0)</f>
        <v>0</v>
      </c>
      <c r="W166" s="36">
        <f>IF(L166="si",Parametri!$B$16,0)</f>
        <v>0</v>
      </c>
      <c r="X166" s="37">
        <f>IF(M166="si",Parametri!$B$17,0)</f>
        <v>0</v>
      </c>
      <c r="Y166" s="36">
        <f t="shared" si="20"/>
        <v>67230.44</v>
      </c>
      <c r="Z166" s="36">
        <f t="shared" si="21"/>
        <v>6286.67</v>
      </c>
    </row>
    <row r="167" spans="1:26" ht="12.75">
      <c r="A167" s="42">
        <v>167</v>
      </c>
      <c r="B167" s="43" t="s">
        <v>339</v>
      </c>
      <c r="C167" s="42" t="s">
        <v>64</v>
      </c>
      <c r="D167" s="44" t="s">
        <v>68</v>
      </c>
      <c r="E167" s="42" t="s">
        <v>336</v>
      </c>
      <c r="F167" s="63">
        <v>72</v>
      </c>
      <c r="G167" s="32"/>
      <c r="H167" s="40">
        <v>79</v>
      </c>
      <c r="I167" s="40">
        <v>20</v>
      </c>
      <c r="J167" s="66"/>
      <c r="K167" s="108" t="s">
        <v>83</v>
      </c>
      <c r="L167" s="66"/>
      <c r="M167" s="64"/>
      <c r="N167" s="35">
        <f>H167*Parametri!$B$3</f>
        <v>12920.45</v>
      </c>
      <c r="O167" s="35">
        <f>I167*Parametri!$B$4</f>
        <v>2320.8</v>
      </c>
      <c r="P167" s="35">
        <f>F167*Parametri!$B$7</f>
        <v>3969.36</v>
      </c>
      <c r="Q167" s="35">
        <f>F167*Parametri!$B$8</f>
        <v>10227.6</v>
      </c>
      <c r="R167" s="35">
        <f>I167*Parametri!$B$9</f>
        <v>1867</v>
      </c>
      <c r="S167" s="35">
        <f>F167*Parametri!$B$12</f>
        <v>23424.48</v>
      </c>
      <c r="T167" s="35">
        <f>G167*Parametri!$B$13</f>
        <v>0</v>
      </c>
      <c r="U167" s="36">
        <f>IF(J167="si",Parametri!$B$14,0)</f>
        <v>0</v>
      </c>
      <c r="V167" s="36">
        <f>IF(K167="si",Parametri!$B$15,0)</f>
        <v>1408.38</v>
      </c>
      <c r="W167" s="36">
        <f>IF(L167="si",Parametri!$B$16,0)</f>
        <v>0</v>
      </c>
      <c r="X167" s="37">
        <f>IF(M167="si",Parametri!$B$17,0)</f>
        <v>0</v>
      </c>
      <c r="Y167" s="36">
        <f t="shared" si="20"/>
        <v>56138.07</v>
      </c>
      <c r="Z167" s="36">
        <f t="shared" si="21"/>
        <v>5249.43</v>
      </c>
    </row>
    <row r="168" spans="1:26" ht="12.75">
      <c r="A168" s="42">
        <v>168</v>
      </c>
      <c r="B168" s="43" t="s">
        <v>340</v>
      </c>
      <c r="C168" s="42" t="s">
        <v>64</v>
      </c>
      <c r="D168" s="44" t="s">
        <v>70</v>
      </c>
      <c r="E168" s="42" t="s">
        <v>336</v>
      </c>
      <c r="F168" s="63">
        <v>113</v>
      </c>
      <c r="G168" s="32"/>
      <c r="H168" s="40">
        <v>119</v>
      </c>
      <c r="I168" s="40">
        <v>22</v>
      </c>
      <c r="J168" s="66"/>
      <c r="K168" s="66"/>
      <c r="L168" s="66"/>
      <c r="M168" s="64"/>
      <c r="N168" s="35">
        <f>H168*Parametri!$B$3</f>
        <v>19462.45</v>
      </c>
      <c r="O168" s="35">
        <f>I168*Parametri!$B$4</f>
        <v>2552.88</v>
      </c>
      <c r="P168" s="35">
        <f>F168*Parametri!$B$7</f>
        <v>6229.6900000000005</v>
      </c>
      <c r="Q168" s="35">
        <f>F168*Parametri!$B$8</f>
        <v>16051.650000000001</v>
      </c>
      <c r="R168" s="35">
        <f>I168*Parametri!$B$9</f>
        <v>2053.7</v>
      </c>
      <c r="S168" s="35">
        <f>F168*Parametri!$B$12</f>
        <v>36763.42</v>
      </c>
      <c r="T168" s="35">
        <f>G168*Parametri!$B$13</f>
        <v>0</v>
      </c>
      <c r="U168" s="36">
        <f>IF(J168="si",Parametri!$B$14,0)</f>
        <v>0</v>
      </c>
      <c r="V168" s="36">
        <f>IF(K168="si",Parametri!$B$15,0)</f>
        <v>0</v>
      </c>
      <c r="W168" s="36">
        <f>IF(L168="si",Parametri!$B$16,0)</f>
        <v>0</v>
      </c>
      <c r="X168" s="37">
        <f>IF(M168="si",Parametri!$B$17,0)</f>
        <v>0</v>
      </c>
      <c r="Y168" s="36">
        <f t="shared" si="20"/>
        <v>83113.79000000001</v>
      </c>
      <c r="Z168" s="36">
        <f t="shared" si="21"/>
        <v>7771.92</v>
      </c>
    </row>
    <row r="169" spans="1:26" ht="12.75">
      <c r="A169" s="42">
        <v>169</v>
      </c>
      <c r="B169" s="43" t="s">
        <v>341</v>
      </c>
      <c r="C169" s="42" t="s">
        <v>64</v>
      </c>
      <c r="D169" s="44" t="s">
        <v>275</v>
      </c>
      <c r="E169" s="42" t="s">
        <v>336</v>
      </c>
      <c r="F169" s="63">
        <v>90</v>
      </c>
      <c r="G169" s="32"/>
      <c r="H169" s="40">
        <v>100</v>
      </c>
      <c r="I169" s="40">
        <v>20</v>
      </c>
      <c r="J169" s="66"/>
      <c r="K169" s="66"/>
      <c r="L169" s="66"/>
      <c r="M169" s="64"/>
      <c r="N169" s="35">
        <f>H169*Parametri!$B$3</f>
        <v>16355.000000000002</v>
      </c>
      <c r="O169" s="35">
        <f>I169*Parametri!$B$4</f>
        <v>2320.8</v>
      </c>
      <c r="P169" s="35">
        <f>F169*Parametri!$B$7</f>
        <v>4961.7</v>
      </c>
      <c r="Q169" s="35">
        <f>F169*Parametri!$B$8</f>
        <v>12784.500000000002</v>
      </c>
      <c r="R169" s="35">
        <f>I169*Parametri!$B$9</f>
        <v>1867</v>
      </c>
      <c r="S169" s="35">
        <f>F169*Parametri!$B$12</f>
        <v>29280.6</v>
      </c>
      <c r="T169" s="35">
        <f>G169*Parametri!$B$13</f>
        <v>0</v>
      </c>
      <c r="U169" s="36">
        <f>IF(J169="si",Parametri!$B$14,0)</f>
        <v>0</v>
      </c>
      <c r="V169" s="36">
        <f>IF(K169="si",Parametri!$B$15,0)</f>
        <v>0</v>
      </c>
      <c r="W169" s="36">
        <f>IF(L169="si",Parametri!$B$16,0)</f>
        <v>0</v>
      </c>
      <c r="X169" s="37">
        <f>IF(M169="si",Parametri!$B$17,0)</f>
        <v>0</v>
      </c>
      <c r="Y169" s="36">
        <f t="shared" si="20"/>
        <v>67569.6</v>
      </c>
      <c r="Z169" s="36">
        <f t="shared" si="21"/>
        <v>6318.39</v>
      </c>
    </row>
    <row r="170" spans="1:26" ht="12.75">
      <c r="A170" s="42">
        <v>170</v>
      </c>
      <c r="B170" s="43" t="s">
        <v>342</v>
      </c>
      <c r="C170" s="42" t="s">
        <v>64</v>
      </c>
      <c r="D170" s="44" t="s">
        <v>244</v>
      </c>
      <c r="E170" s="42" t="s">
        <v>336</v>
      </c>
      <c r="F170" s="63">
        <v>85</v>
      </c>
      <c r="G170" s="32"/>
      <c r="H170" s="40">
        <v>92</v>
      </c>
      <c r="I170" s="40">
        <v>21</v>
      </c>
      <c r="J170" s="66"/>
      <c r="K170" s="66"/>
      <c r="L170" s="66"/>
      <c r="M170" s="64"/>
      <c r="N170" s="35">
        <f>H170*Parametri!$B$3</f>
        <v>15046.6</v>
      </c>
      <c r="O170" s="35">
        <f>I170*Parametri!$B$4</f>
        <v>2436.84</v>
      </c>
      <c r="P170" s="35">
        <f>F170*Parametri!$B$7</f>
        <v>4686.05</v>
      </c>
      <c r="Q170" s="35">
        <f>F170*Parametri!$B$8</f>
        <v>12074.250000000002</v>
      </c>
      <c r="R170" s="35">
        <f>I170*Parametri!$B$9</f>
        <v>1960.35</v>
      </c>
      <c r="S170" s="35">
        <f>F170*Parametri!$B$12</f>
        <v>27653.899999999998</v>
      </c>
      <c r="T170" s="35">
        <f>G170*Parametri!$B$13</f>
        <v>0</v>
      </c>
      <c r="U170" s="36">
        <f>IF(J170="si",Parametri!$B$14,0)</f>
        <v>0</v>
      </c>
      <c r="V170" s="36">
        <f>IF(K170="si",Parametri!$B$15,0)</f>
        <v>0</v>
      </c>
      <c r="W170" s="36">
        <f>IF(L170="si",Parametri!$B$16,0)</f>
        <v>0</v>
      </c>
      <c r="X170" s="37">
        <f>IF(M170="si",Parametri!$B$17,0)</f>
        <v>0</v>
      </c>
      <c r="Y170" s="36">
        <f t="shared" si="20"/>
        <v>63857.990000000005</v>
      </c>
      <c r="Z170" s="36">
        <f t="shared" si="21"/>
        <v>5971.32</v>
      </c>
    </row>
    <row r="171" spans="1:26" ht="12.75">
      <c r="A171" s="42">
        <v>171</v>
      </c>
      <c r="B171" s="43" t="s">
        <v>343</v>
      </c>
      <c r="C171" s="42" t="s">
        <v>64</v>
      </c>
      <c r="D171" s="44" t="s">
        <v>72</v>
      </c>
      <c r="E171" s="42" t="s">
        <v>336</v>
      </c>
      <c r="F171" s="63">
        <v>88</v>
      </c>
      <c r="G171" s="32"/>
      <c r="H171" s="40">
        <v>96</v>
      </c>
      <c r="I171" s="40">
        <v>22</v>
      </c>
      <c r="J171" s="66"/>
      <c r="K171" s="66"/>
      <c r="L171" s="66"/>
      <c r="M171" s="64"/>
      <c r="N171" s="35">
        <f>H171*Parametri!$B$3</f>
        <v>15700.800000000001</v>
      </c>
      <c r="O171" s="35">
        <f>I171*Parametri!$B$4</f>
        <v>2552.88</v>
      </c>
      <c r="P171" s="35">
        <f>F171*Parametri!$B$7</f>
        <v>4851.4400000000005</v>
      </c>
      <c r="Q171" s="35">
        <f>F171*Parametri!$B$8</f>
        <v>12500.400000000001</v>
      </c>
      <c r="R171" s="35">
        <f>I171*Parametri!$B$9</f>
        <v>2053.7</v>
      </c>
      <c r="S171" s="35">
        <f>F171*Parametri!$B$12</f>
        <v>28629.92</v>
      </c>
      <c r="T171" s="35">
        <f>G171*Parametri!$B$13</f>
        <v>0</v>
      </c>
      <c r="U171" s="36">
        <f>IF(J171="si",Parametri!$B$14,0)</f>
        <v>0</v>
      </c>
      <c r="V171" s="36">
        <f>IF(K171="si",Parametri!$B$15,0)</f>
        <v>0</v>
      </c>
      <c r="W171" s="36">
        <f>IF(L171="si",Parametri!$B$16,0)</f>
        <v>0</v>
      </c>
      <c r="X171" s="37">
        <f>IF(M171="si",Parametri!$B$17,0)</f>
        <v>0</v>
      </c>
      <c r="Y171" s="36">
        <f t="shared" si="20"/>
        <v>66289.14</v>
      </c>
      <c r="Z171" s="36">
        <f t="shared" si="21"/>
        <v>6198.65</v>
      </c>
    </row>
    <row r="172" spans="1:26" ht="12.75">
      <c r="A172" s="42">
        <v>172</v>
      </c>
      <c r="B172" s="43" t="s">
        <v>344</v>
      </c>
      <c r="C172" s="42" t="s">
        <v>64</v>
      </c>
      <c r="D172" s="44" t="s">
        <v>196</v>
      </c>
      <c r="E172" s="42" t="s">
        <v>345</v>
      </c>
      <c r="F172" s="63">
        <v>77</v>
      </c>
      <c r="G172" s="32"/>
      <c r="H172" s="40">
        <v>84</v>
      </c>
      <c r="I172" s="40">
        <v>16</v>
      </c>
      <c r="J172" s="66"/>
      <c r="K172" s="66"/>
      <c r="L172" s="66"/>
      <c r="M172" s="64"/>
      <c r="N172" s="35">
        <f>H172*Parametri!$B$3</f>
        <v>13738.2</v>
      </c>
      <c r="O172" s="35">
        <f>I172*Parametri!$B$4</f>
        <v>1856.64</v>
      </c>
      <c r="P172" s="35">
        <f>F172*Parametri!$B$7</f>
        <v>4245.01</v>
      </c>
      <c r="Q172" s="35">
        <f>F172*Parametri!$B$8</f>
        <v>10937.85</v>
      </c>
      <c r="R172" s="35">
        <f>I172*Parametri!$B$9</f>
        <v>1493.6</v>
      </c>
      <c r="S172" s="35">
        <f>F172*Parametri!$B$12</f>
        <v>25051.179999999997</v>
      </c>
      <c r="T172" s="35">
        <f>G172*Parametri!$B$13</f>
        <v>0</v>
      </c>
      <c r="U172" s="36">
        <f>IF(J172="si",Parametri!$B$14,0)</f>
        <v>0</v>
      </c>
      <c r="V172" s="36">
        <f>IF(K172="si",Parametri!$B$15,0)</f>
        <v>0</v>
      </c>
      <c r="W172" s="36">
        <f>IF(L172="si",Parametri!$B$16,0)</f>
        <v>0</v>
      </c>
      <c r="X172" s="37">
        <f>IF(M172="si",Parametri!$B$17,0)</f>
        <v>0</v>
      </c>
      <c r="Y172" s="36">
        <f t="shared" si="20"/>
        <v>57322.479999999996</v>
      </c>
      <c r="Z172" s="36">
        <f t="shared" si="21"/>
        <v>5360.19</v>
      </c>
    </row>
    <row r="173" spans="1:26" ht="12.75">
      <c r="A173" s="42">
        <v>173</v>
      </c>
      <c r="B173" s="43" t="s">
        <v>346</v>
      </c>
      <c r="C173" s="42" t="s">
        <v>64</v>
      </c>
      <c r="D173" s="44" t="s">
        <v>185</v>
      </c>
      <c r="E173" s="42" t="s">
        <v>347</v>
      </c>
      <c r="F173" s="63">
        <v>93</v>
      </c>
      <c r="G173" s="32"/>
      <c r="H173" s="40">
        <v>101</v>
      </c>
      <c r="I173" s="40">
        <v>23</v>
      </c>
      <c r="J173" s="66"/>
      <c r="K173" s="66"/>
      <c r="L173" s="66"/>
      <c r="M173" s="64"/>
      <c r="N173" s="35">
        <f>H173*Parametri!$B$3</f>
        <v>16518.550000000003</v>
      </c>
      <c r="O173" s="35">
        <f>I173*Parametri!$B$4</f>
        <v>2668.92</v>
      </c>
      <c r="P173" s="35">
        <f>F173*Parametri!$B$7</f>
        <v>5127.09</v>
      </c>
      <c r="Q173" s="35">
        <f>F173*Parametri!$B$8</f>
        <v>13210.650000000001</v>
      </c>
      <c r="R173" s="35">
        <f>I173*Parametri!$B$9</f>
        <v>2147.0499999999997</v>
      </c>
      <c r="S173" s="35">
        <f>F173*Parametri!$B$12</f>
        <v>30256.62</v>
      </c>
      <c r="T173" s="35">
        <f>G173*Parametri!$B$13</f>
        <v>0</v>
      </c>
      <c r="U173" s="36">
        <f>IF(J173="si",Parametri!$B$14,0)</f>
        <v>0</v>
      </c>
      <c r="V173" s="36">
        <f>IF(K173="si",Parametri!$B$15,0)</f>
        <v>0</v>
      </c>
      <c r="W173" s="36">
        <f>IF(L173="si",Parametri!$B$16,0)</f>
        <v>0</v>
      </c>
      <c r="X173" s="37">
        <f>IF(M173="si",Parametri!$B$17,0)</f>
        <v>0</v>
      </c>
      <c r="Y173" s="36">
        <f t="shared" si="20"/>
        <v>69928.88</v>
      </c>
      <c r="Z173" s="36">
        <f t="shared" si="21"/>
        <v>6539</v>
      </c>
    </row>
    <row r="174" spans="1:26" ht="12.75">
      <c r="A174" s="42">
        <v>174</v>
      </c>
      <c r="B174" s="43" t="s">
        <v>348</v>
      </c>
      <c r="C174" s="42" t="s">
        <v>64</v>
      </c>
      <c r="D174" s="44" t="s">
        <v>188</v>
      </c>
      <c r="E174" s="42" t="s">
        <v>347</v>
      </c>
      <c r="F174" s="63">
        <v>62</v>
      </c>
      <c r="G174" s="32"/>
      <c r="H174" s="40">
        <v>74</v>
      </c>
      <c r="I174" s="40">
        <v>14</v>
      </c>
      <c r="J174" s="66"/>
      <c r="K174" s="66"/>
      <c r="L174" s="66"/>
      <c r="M174" s="64"/>
      <c r="N174" s="35">
        <f>H174*Parametri!$B$3</f>
        <v>12102.7</v>
      </c>
      <c r="O174" s="35">
        <f>I174*Parametri!$B$4</f>
        <v>1624.5600000000002</v>
      </c>
      <c r="P174" s="35">
        <f>F174*Parametri!$B$7</f>
        <v>3418.06</v>
      </c>
      <c r="Q174" s="35">
        <f>F174*Parametri!$B$8</f>
        <v>8807.1</v>
      </c>
      <c r="R174" s="35">
        <f>I174*Parametri!$B$9</f>
        <v>1306.8999999999999</v>
      </c>
      <c r="S174" s="35">
        <f>F174*Parametri!$B$12</f>
        <v>20171.079999999998</v>
      </c>
      <c r="T174" s="35">
        <f>G174*Parametri!$B$13</f>
        <v>0</v>
      </c>
      <c r="U174" s="36">
        <f>IF(J174="si",Parametri!$B$14,0)</f>
        <v>0</v>
      </c>
      <c r="V174" s="36">
        <f>IF(K174="si",Parametri!$B$15,0)</f>
        <v>0</v>
      </c>
      <c r="W174" s="36">
        <f>IF(L174="si",Parametri!$B$16,0)</f>
        <v>0</v>
      </c>
      <c r="X174" s="37">
        <f>IF(M174="si",Parametri!$B$17,0)</f>
        <v>0</v>
      </c>
      <c r="Y174" s="36">
        <f t="shared" si="20"/>
        <v>47430.399999999994</v>
      </c>
      <c r="Z174" s="36">
        <f t="shared" si="21"/>
        <v>4435.19</v>
      </c>
    </row>
    <row r="175" spans="1:26" ht="12.75">
      <c r="A175" s="42">
        <v>175</v>
      </c>
      <c r="B175" s="43" t="s">
        <v>349</v>
      </c>
      <c r="C175" s="42" t="s">
        <v>64</v>
      </c>
      <c r="D175" s="44" t="s">
        <v>65</v>
      </c>
      <c r="E175" s="42" t="s">
        <v>347</v>
      </c>
      <c r="F175" s="63">
        <v>77</v>
      </c>
      <c r="G175" s="32"/>
      <c r="H175" s="40">
        <v>82</v>
      </c>
      <c r="I175" s="40">
        <v>19</v>
      </c>
      <c r="J175" s="66"/>
      <c r="K175" s="66"/>
      <c r="L175" s="66"/>
      <c r="M175" s="64"/>
      <c r="N175" s="35">
        <f>H175*Parametri!$B$3</f>
        <v>13411.1</v>
      </c>
      <c r="O175" s="35">
        <f>I175*Parametri!$B$4</f>
        <v>2204.76</v>
      </c>
      <c r="P175" s="35">
        <f>F175*Parametri!$B$7</f>
        <v>4245.01</v>
      </c>
      <c r="Q175" s="35">
        <f>F175*Parametri!$B$8</f>
        <v>10937.85</v>
      </c>
      <c r="R175" s="35">
        <f>I175*Parametri!$B$9</f>
        <v>1773.6499999999999</v>
      </c>
      <c r="S175" s="35">
        <f>F175*Parametri!$B$12</f>
        <v>25051.179999999997</v>
      </c>
      <c r="T175" s="35">
        <f>G175*Parametri!$B$13</f>
        <v>0</v>
      </c>
      <c r="U175" s="36">
        <f>IF(J175="si",Parametri!$B$14,0)</f>
        <v>0</v>
      </c>
      <c r="V175" s="36">
        <f>IF(K175="si",Parametri!$B$15,0)</f>
        <v>0</v>
      </c>
      <c r="W175" s="36">
        <f>IF(L175="si",Parametri!$B$16,0)</f>
        <v>0</v>
      </c>
      <c r="X175" s="37">
        <f>IF(M175="si",Parametri!$B$17,0)</f>
        <v>0</v>
      </c>
      <c r="Y175" s="36">
        <f t="shared" si="20"/>
        <v>57623.55</v>
      </c>
      <c r="Z175" s="36">
        <f t="shared" si="21"/>
        <v>5388.34</v>
      </c>
    </row>
    <row r="176" spans="1:26" ht="12.75">
      <c r="A176" s="42">
        <v>176</v>
      </c>
      <c r="B176" s="43" t="s">
        <v>350</v>
      </c>
      <c r="C176" s="42" t="s">
        <v>64</v>
      </c>
      <c r="D176" s="44" t="s">
        <v>185</v>
      </c>
      <c r="E176" s="42" t="s">
        <v>351</v>
      </c>
      <c r="F176" s="63">
        <v>104</v>
      </c>
      <c r="G176" s="32"/>
      <c r="H176" s="40">
        <v>115</v>
      </c>
      <c r="I176" s="40">
        <v>25</v>
      </c>
      <c r="J176" s="66"/>
      <c r="K176" s="66"/>
      <c r="L176" s="66"/>
      <c r="M176" s="64"/>
      <c r="N176" s="35">
        <f>H176*Parametri!$B$3</f>
        <v>18808.25</v>
      </c>
      <c r="O176" s="35">
        <f>I176*Parametri!$B$4</f>
        <v>2901</v>
      </c>
      <c r="P176" s="35">
        <f>F176*Parametri!$B$7</f>
        <v>5733.52</v>
      </c>
      <c r="Q176" s="35">
        <f>F176*Parametri!$B$8</f>
        <v>14773.2</v>
      </c>
      <c r="R176" s="35">
        <f>I176*Parametri!$B$9</f>
        <v>2333.75</v>
      </c>
      <c r="S176" s="35">
        <f>F176*Parametri!$B$12</f>
        <v>33835.36</v>
      </c>
      <c r="T176" s="35">
        <f>G176*Parametri!$B$13</f>
        <v>0</v>
      </c>
      <c r="U176" s="36">
        <f>IF(J176="si",Parametri!$B$14,0)</f>
        <v>0</v>
      </c>
      <c r="V176" s="36">
        <f>IF(K176="si",Parametri!$B$15,0)</f>
        <v>0</v>
      </c>
      <c r="W176" s="36">
        <f>IF(L176="si",Parametri!$B$16,0)</f>
        <v>0</v>
      </c>
      <c r="X176" s="37">
        <f>IF(M176="si",Parametri!$B$17,0)</f>
        <v>0</v>
      </c>
      <c r="Y176" s="36">
        <f t="shared" si="20"/>
        <v>78385.08</v>
      </c>
      <c r="Z176" s="36">
        <f t="shared" si="21"/>
        <v>7329.74</v>
      </c>
    </row>
    <row r="177" spans="1:26" ht="12.75">
      <c r="A177" s="42">
        <v>177</v>
      </c>
      <c r="B177" s="43" t="s">
        <v>352</v>
      </c>
      <c r="C177" s="42" t="s">
        <v>64</v>
      </c>
      <c r="D177" s="44" t="s">
        <v>188</v>
      </c>
      <c r="E177" s="42" t="s">
        <v>351</v>
      </c>
      <c r="F177" s="63">
        <v>97</v>
      </c>
      <c r="G177" s="32"/>
      <c r="H177" s="40">
        <v>108</v>
      </c>
      <c r="I177" s="40">
        <v>20</v>
      </c>
      <c r="J177" s="66"/>
      <c r="K177" s="66"/>
      <c r="L177" s="66"/>
      <c r="M177" s="64"/>
      <c r="N177" s="35">
        <f>H177*Parametri!$B$3</f>
        <v>17663.4</v>
      </c>
      <c r="O177" s="35">
        <f>I177*Parametri!$B$4</f>
        <v>2320.8</v>
      </c>
      <c r="P177" s="35">
        <f>F177*Parametri!$B$7</f>
        <v>5347.610000000001</v>
      </c>
      <c r="Q177" s="35">
        <f>F177*Parametri!$B$8</f>
        <v>13778.85</v>
      </c>
      <c r="R177" s="35">
        <f>I177*Parametri!$B$9</f>
        <v>1867</v>
      </c>
      <c r="S177" s="35">
        <f>F177*Parametri!$B$12</f>
        <v>31557.979999999996</v>
      </c>
      <c r="T177" s="35">
        <f>G177*Parametri!$B$13</f>
        <v>0</v>
      </c>
      <c r="U177" s="36">
        <f>IF(J177="si",Parametri!$B$14,0)</f>
        <v>0</v>
      </c>
      <c r="V177" s="36">
        <f>IF(K177="si",Parametri!$B$15,0)</f>
        <v>0</v>
      </c>
      <c r="W177" s="36">
        <f>IF(L177="si",Parametri!$B$16,0)</f>
        <v>0</v>
      </c>
      <c r="X177" s="37">
        <f>IF(M177="si",Parametri!$B$17,0)</f>
        <v>0</v>
      </c>
      <c r="Y177" s="36">
        <f t="shared" si="20"/>
        <v>72535.64</v>
      </c>
      <c r="Z177" s="36">
        <f t="shared" si="21"/>
        <v>6782.76</v>
      </c>
    </row>
    <row r="178" spans="1:26" ht="12.75">
      <c r="A178" s="42">
        <v>178</v>
      </c>
      <c r="B178" s="43" t="s">
        <v>353</v>
      </c>
      <c r="C178" s="42" t="s">
        <v>64</v>
      </c>
      <c r="D178" s="44" t="s">
        <v>65</v>
      </c>
      <c r="E178" s="42" t="s">
        <v>351</v>
      </c>
      <c r="F178" s="63">
        <v>104</v>
      </c>
      <c r="G178" s="32"/>
      <c r="H178" s="40">
        <v>111</v>
      </c>
      <c r="I178" s="40">
        <v>20</v>
      </c>
      <c r="J178" s="66"/>
      <c r="K178" s="66"/>
      <c r="L178" s="66"/>
      <c r="M178" s="64"/>
      <c r="N178" s="35">
        <f>H178*Parametri!$B$3</f>
        <v>18154.050000000003</v>
      </c>
      <c r="O178" s="35">
        <f>I178*Parametri!$B$4</f>
        <v>2320.8</v>
      </c>
      <c r="P178" s="35">
        <f>F178*Parametri!$B$7</f>
        <v>5733.52</v>
      </c>
      <c r="Q178" s="35">
        <f>F178*Parametri!$B$8</f>
        <v>14773.2</v>
      </c>
      <c r="R178" s="35">
        <f>I178*Parametri!$B$9</f>
        <v>1867</v>
      </c>
      <c r="S178" s="35">
        <f>F178*Parametri!$B$12</f>
        <v>33835.36</v>
      </c>
      <c r="T178" s="35">
        <f>G178*Parametri!$B$13</f>
        <v>0</v>
      </c>
      <c r="U178" s="36">
        <f>IF(J178="si",Parametri!$B$14,0)</f>
        <v>0</v>
      </c>
      <c r="V178" s="36">
        <f>IF(K178="si",Parametri!$B$15,0)</f>
        <v>0</v>
      </c>
      <c r="W178" s="36">
        <f>IF(L178="si",Parametri!$B$16,0)</f>
        <v>0</v>
      </c>
      <c r="X178" s="37">
        <f>IF(M178="si",Parametri!$B$17,0)</f>
        <v>0</v>
      </c>
      <c r="Y178" s="36">
        <f aca="true" t="shared" si="22" ref="Y178:Y193">SUM(N178:X178)</f>
        <v>76683.93000000001</v>
      </c>
      <c r="Z178" s="36">
        <f aca="true" t="shared" si="23" ref="Z178:Z193">ROUND((Y178/90.9*100)*8.5%,2)</f>
        <v>7170.66</v>
      </c>
    </row>
    <row r="179" spans="1:26" ht="12.75">
      <c r="A179" s="42">
        <v>179</v>
      </c>
      <c r="B179" s="43" t="s">
        <v>354</v>
      </c>
      <c r="C179" s="42" t="s">
        <v>64</v>
      </c>
      <c r="D179" s="44" t="s">
        <v>68</v>
      </c>
      <c r="E179" s="42" t="s">
        <v>351</v>
      </c>
      <c r="F179" s="63">
        <v>63</v>
      </c>
      <c r="G179" s="32"/>
      <c r="H179" s="40">
        <v>68</v>
      </c>
      <c r="I179" s="40">
        <v>16</v>
      </c>
      <c r="J179" s="66"/>
      <c r="K179" s="66"/>
      <c r="L179" s="66"/>
      <c r="M179" s="64"/>
      <c r="N179" s="35">
        <f>H179*Parametri!$B$3</f>
        <v>11121.400000000001</v>
      </c>
      <c r="O179" s="35">
        <f>I179*Parametri!$B$4</f>
        <v>1856.64</v>
      </c>
      <c r="P179" s="35">
        <f>F179*Parametri!$B$7</f>
        <v>3473.19</v>
      </c>
      <c r="Q179" s="35">
        <f>F179*Parametri!$B$8</f>
        <v>8949.150000000001</v>
      </c>
      <c r="R179" s="35">
        <f>I179*Parametri!$B$9</f>
        <v>1493.6</v>
      </c>
      <c r="S179" s="35">
        <f>F179*Parametri!$B$12</f>
        <v>20496.42</v>
      </c>
      <c r="T179" s="35">
        <f>G179*Parametri!$B$13</f>
        <v>0</v>
      </c>
      <c r="U179" s="36">
        <f>IF(J179="si",Parametri!$B$14,0)</f>
        <v>0</v>
      </c>
      <c r="V179" s="36">
        <f>IF(K179="si",Parametri!$B$15,0)</f>
        <v>0</v>
      </c>
      <c r="W179" s="36">
        <f>IF(L179="si",Parametri!$B$16,0)</f>
        <v>0</v>
      </c>
      <c r="X179" s="37">
        <f>IF(M179="si",Parametri!$B$17,0)</f>
        <v>0</v>
      </c>
      <c r="Y179" s="36">
        <f t="shared" si="22"/>
        <v>47390.399999999994</v>
      </c>
      <c r="Z179" s="36">
        <f t="shared" si="23"/>
        <v>4431.45</v>
      </c>
    </row>
    <row r="180" spans="1:26" ht="12.75">
      <c r="A180" s="42">
        <v>180</v>
      </c>
      <c r="B180" s="43" t="s">
        <v>355</v>
      </c>
      <c r="C180" s="42" t="s">
        <v>64</v>
      </c>
      <c r="D180" s="44" t="s">
        <v>196</v>
      </c>
      <c r="E180" s="42" t="s">
        <v>356</v>
      </c>
      <c r="F180" s="63">
        <v>77</v>
      </c>
      <c r="G180" s="32"/>
      <c r="H180" s="40">
        <v>81</v>
      </c>
      <c r="I180" s="40">
        <v>21</v>
      </c>
      <c r="J180" s="66"/>
      <c r="K180" s="66"/>
      <c r="L180" s="66"/>
      <c r="M180" s="64"/>
      <c r="N180" s="35">
        <f>H180*Parametri!$B$3</f>
        <v>13247.550000000001</v>
      </c>
      <c r="O180" s="35">
        <f>I180*Parametri!$B$4</f>
        <v>2436.84</v>
      </c>
      <c r="P180" s="35">
        <f>F180*Parametri!$B$7</f>
        <v>4245.01</v>
      </c>
      <c r="Q180" s="35">
        <f>F180*Parametri!$B$8</f>
        <v>10937.85</v>
      </c>
      <c r="R180" s="35">
        <f>I180*Parametri!$B$9</f>
        <v>1960.35</v>
      </c>
      <c r="S180" s="35">
        <f>F180*Parametri!$B$12</f>
        <v>25051.179999999997</v>
      </c>
      <c r="T180" s="35">
        <f>G180*Parametri!$B$13</f>
        <v>0</v>
      </c>
      <c r="U180" s="36">
        <f>IF(J180="si",Parametri!$B$14,0)</f>
        <v>0</v>
      </c>
      <c r="V180" s="36">
        <f>IF(K180="si",Parametri!$B$15,0)</f>
        <v>0</v>
      </c>
      <c r="W180" s="36">
        <f>IF(L180="si",Parametri!$B$16,0)</f>
        <v>0</v>
      </c>
      <c r="X180" s="37">
        <f>IF(M180="si",Parametri!$B$17,0)</f>
        <v>0</v>
      </c>
      <c r="Y180" s="36">
        <f t="shared" si="22"/>
        <v>57878.78</v>
      </c>
      <c r="Z180" s="36">
        <f t="shared" si="23"/>
        <v>5412.21</v>
      </c>
    </row>
    <row r="181" spans="1:26" ht="12.75">
      <c r="A181" s="42">
        <v>181</v>
      </c>
      <c r="B181" s="43" t="s">
        <v>357</v>
      </c>
      <c r="C181" s="42" t="s">
        <v>64</v>
      </c>
      <c r="D181" s="44" t="s">
        <v>185</v>
      </c>
      <c r="E181" s="42" t="s">
        <v>358</v>
      </c>
      <c r="F181" s="63">
        <v>84</v>
      </c>
      <c r="G181" s="32"/>
      <c r="H181" s="40">
        <v>88</v>
      </c>
      <c r="I181" s="40">
        <v>21</v>
      </c>
      <c r="J181" s="66"/>
      <c r="K181" s="66"/>
      <c r="L181" s="66"/>
      <c r="M181" s="64"/>
      <c r="N181" s="35">
        <f>H181*Parametri!$B$3</f>
        <v>14392.400000000001</v>
      </c>
      <c r="O181" s="35">
        <f>I181*Parametri!$B$4</f>
        <v>2436.84</v>
      </c>
      <c r="P181" s="35">
        <f>F181*Parametri!$B$7</f>
        <v>4630.92</v>
      </c>
      <c r="Q181" s="35">
        <f>F181*Parametri!$B$8</f>
        <v>11932.2</v>
      </c>
      <c r="R181" s="35">
        <f>I181*Parametri!$B$9</f>
        <v>1960.35</v>
      </c>
      <c r="S181" s="35">
        <f>F181*Parametri!$B$12</f>
        <v>27328.559999999998</v>
      </c>
      <c r="T181" s="35">
        <f>G181*Parametri!$B$13</f>
        <v>0</v>
      </c>
      <c r="U181" s="36">
        <f>IF(J181="si",Parametri!$B$14,0)</f>
        <v>0</v>
      </c>
      <c r="V181" s="36">
        <f>IF(K181="si",Parametri!$B$15,0)</f>
        <v>0</v>
      </c>
      <c r="W181" s="36">
        <f>IF(L181="si",Parametri!$B$16,0)</f>
        <v>0</v>
      </c>
      <c r="X181" s="37">
        <f>IF(M181="si",Parametri!$B$17,0)</f>
        <v>0</v>
      </c>
      <c r="Y181" s="36">
        <f t="shared" si="22"/>
        <v>62681.27</v>
      </c>
      <c r="Z181" s="36">
        <f t="shared" si="23"/>
        <v>5861.28</v>
      </c>
    </row>
    <row r="182" spans="1:26" ht="12.75">
      <c r="A182" s="42">
        <v>182</v>
      </c>
      <c r="B182" s="43" t="s">
        <v>359</v>
      </c>
      <c r="C182" s="42" t="s">
        <v>64</v>
      </c>
      <c r="D182" s="44" t="s">
        <v>188</v>
      </c>
      <c r="E182" s="42" t="s">
        <v>358</v>
      </c>
      <c r="F182" s="63">
        <v>74</v>
      </c>
      <c r="G182" s="32"/>
      <c r="H182" s="40">
        <v>79</v>
      </c>
      <c r="I182" s="40">
        <v>17</v>
      </c>
      <c r="J182" s="66"/>
      <c r="K182" s="66"/>
      <c r="L182" s="66"/>
      <c r="M182" s="64"/>
      <c r="N182" s="35">
        <f>H182*Parametri!$B$3</f>
        <v>12920.45</v>
      </c>
      <c r="O182" s="35">
        <f>I182*Parametri!$B$4</f>
        <v>1972.68</v>
      </c>
      <c r="P182" s="35">
        <f>F182*Parametri!$B$7</f>
        <v>4079.6200000000003</v>
      </c>
      <c r="Q182" s="35">
        <f>F182*Parametri!$B$8</f>
        <v>10511.7</v>
      </c>
      <c r="R182" s="35">
        <f>I182*Parametri!$B$9</f>
        <v>1586.9499999999998</v>
      </c>
      <c r="S182" s="35">
        <f>F182*Parametri!$B$12</f>
        <v>24075.16</v>
      </c>
      <c r="T182" s="35">
        <f>G182*Parametri!$B$13</f>
        <v>0</v>
      </c>
      <c r="U182" s="36">
        <f>IF(J182="si",Parametri!$B$14,0)</f>
        <v>0</v>
      </c>
      <c r="V182" s="36">
        <f>IF(K182="si",Parametri!$B$15,0)</f>
        <v>0</v>
      </c>
      <c r="W182" s="36">
        <f>IF(L182="si",Parametri!$B$16,0)</f>
        <v>0</v>
      </c>
      <c r="X182" s="37">
        <f>IF(M182="si",Parametri!$B$17,0)</f>
        <v>0</v>
      </c>
      <c r="Y182" s="36">
        <f t="shared" si="22"/>
        <v>55146.56</v>
      </c>
      <c r="Z182" s="36">
        <f t="shared" si="23"/>
        <v>5156.72</v>
      </c>
    </row>
    <row r="183" spans="1:26" ht="12.75">
      <c r="A183" s="42">
        <v>183</v>
      </c>
      <c r="B183" s="43" t="s">
        <v>360</v>
      </c>
      <c r="C183" s="42" t="s">
        <v>64</v>
      </c>
      <c r="D183" s="44" t="s">
        <v>65</v>
      </c>
      <c r="E183" s="42" t="s">
        <v>358</v>
      </c>
      <c r="F183" s="63">
        <v>95</v>
      </c>
      <c r="G183" s="32"/>
      <c r="H183" s="40">
        <v>100</v>
      </c>
      <c r="I183" s="40">
        <v>21</v>
      </c>
      <c r="J183" s="66"/>
      <c r="K183" s="66"/>
      <c r="L183" s="66"/>
      <c r="M183" s="64"/>
      <c r="N183" s="35">
        <f>H183*Parametri!$B$3</f>
        <v>16355.000000000002</v>
      </c>
      <c r="O183" s="35">
        <f>I183*Parametri!$B$4</f>
        <v>2436.84</v>
      </c>
      <c r="P183" s="35">
        <f>F183*Parametri!$B$7</f>
        <v>5237.35</v>
      </c>
      <c r="Q183" s="35">
        <f>F183*Parametri!$B$8</f>
        <v>13494.750000000002</v>
      </c>
      <c r="R183" s="35">
        <f>I183*Parametri!$B$9</f>
        <v>1960.35</v>
      </c>
      <c r="S183" s="35">
        <f>F183*Parametri!$B$12</f>
        <v>30907.3</v>
      </c>
      <c r="T183" s="35">
        <f>G183*Parametri!$B$13</f>
        <v>0</v>
      </c>
      <c r="U183" s="36">
        <f>IF(J183="si",Parametri!$B$14,0)</f>
        <v>0</v>
      </c>
      <c r="V183" s="36">
        <f>IF(K183="si",Parametri!$B$15,0)</f>
        <v>0</v>
      </c>
      <c r="W183" s="36">
        <f>IF(L183="si",Parametri!$B$16,0)</f>
        <v>0</v>
      </c>
      <c r="X183" s="37">
        <f>IF(M183="si",Parametri!$B$17,0)</f>
        <v>0</v>
      </c>
      <c r="Y183" s="36">
        <f t="shared" si="22"/>
        <v>70391.59</v>
      </c>
      <c r="Z183" s="36">
        <f t="shared" si="23"/>
        <v>6582.27</v>
      </c>
    </row>
    <row r="184" spans="1:26" ht="12.75">
      <c r="A184" s="42">
        <v>184</v>
      </c>
      <c r="B184" s="43" t="s">
        <v>361</v>
      </c>
      <c r="C184" s="42" t="s">
        <v>64</v>
      </c>
      <c r="D184" s="44" t="s">
        <v>68</v>
      </c>
      <c r="E184" s="42" t="s">
        <v>358</v>
      </c>
      <c r="F184" s="63">
        <v>81</v>
      </c>
      <c r="G184" s="32"/>
      <c r="H184" s="40">
        <v>82</v>
      </c>
      <c r="I184" s="40">
        <v>21</v>
      </c>
      <c r="J184" s="66"/>
      <c r="K184" s="66"/>
      <c r="L184" s="66"/>
      <c r="M184" s="64"/>
      <c r="N184" s="35">
        <f>H184*Parametri!$B$3</f>
        <v>13411.1</v>
      </c>
      <c r="O184" s="35">
        <f>I184*Parametri!$B$4</f>
        <v>2436.84</v>
      </c>
      <c r="P184" s="35">
        <f>F184*Parametri!$B$7</f>
        <v>4465.530000000001</v>
      </c>
      <c r="Q184" s="35">
        <f>F184*Parametri!$B$8</f>
        <v>11506.050000000001</v>
      </c>
      <c r="R184" s="35">
        <f>I184*Parametri!$B$9</f>
        <v>1960.35</v>
      </c>
      <c r="S184" s="35">
        <f>F184*Parametri!$B$12</f>
        <v>26352.539999999997</v>
      </c>
      <c r="T184" s="35">
        <f>G184*Parametri!$B$13</f>
        <v>0</v>
      </c>
      <c r="U184" s="36">
        <f>IF(J184="si",Parametri!$B$14,0)</f>
        <v>0</v>
      </c>
      <c r="V184" s="36">
        <f>IF(K184="si",Parametri!$B$15,0)</f>
        <v>0</v>
      </c>
      <c r="W184" s="36">
        <f>IF(L184="si",Parametri!$B$16,0)</f>
        <v>0</v>
      </c>
      <c r="X184" s="37">
        <f>IF(M184="si",Parametri!$B$17,0)</f>
        <v>0</v>
      </c>
      <c r="Y184" s="36">
        <f t="shared" si="22"/>
        <v>60132.41</v>
      </c>
      <c r="Z184" s="36">
        <f t="shared" si="23"/>
        <v>5622.94</v>
      </c>
    </row>
    <row r="185" spans="1:26" ht="12.75">
      <c r="A185" s="42">
        <v>185</v>
      </c>
      <c r="B185" s="43" t="s">
        <v>362</v>
      </c>
      <c r="C185" s="42" t="s">
        <v>64</v>
      </c>
      <c r="D185" s="44" t="s">
        <v>185</v>
      </c>
      <c r="E185" s="42" t="s">
        <v>363</v>
      </c>
      <c r="F185" s="63">
        <v>92</v>
      </c>
      <c r="G185" s="32"/>
      <c r="H185" s="40">
        <v>97</v>
      </c>
      <c r="I185" s="40">
        <v>23</v>
      </c>
      <c r="J185" s="66"/>
      <c r="K185" s="66"/>
      <c r="L185" s="66"/>
      <c r="M185" s="64"/>
      <c r="N185" s="35">
        <f>H185*Parametri!$B$3</f>
        <v>15864.35</v>
      </c>
      <c r="O185" s="35">
        <f>I185*Parametri!$B$4</f>
        <v>2668.92</v>
      </c>
      <c r="P185" s="35">
        <f>F185*Parametri!$B$7</f>
        <v>5071.96</v>
      </c>
      <c r="Q185" s="35">
        <f>F185*Parametri!$B$8</f>
        <v>13068.6</v>
      </c>
      <c r="R185" s="35">
        <f>I185*Parametri!$B$9</f>
        <v>2147.0499999999997</v>
      </c>
      <c r="S185" s="35">
        <f>F185*Parametri!$B$12</f>
        <v>29931.28</v>
      </c>
      <c r="T185" s="35">
        <f>G185*Parametri!$B$13</f>
        <v>0</v>
      </c>
      <c r="U185" s="36">
        <f>IF(J185="si",Parametri!$B$14,0)</f>
        <v>0</v>
      </c>
      <c r="V185" s="36">
        <f>IF(K185="si",Parametri!$B$15,0)</f>
        <v>0</v>
      </c>
      <c r="W185" s="36">
        <f>IF(L185="si",Parametri!$B$16,0)</f>
        <v>0</v>
      </c>
      <c r="X185" s="37">
        <f>IF(M185="si",Parametri!$B$17,0)</f>
        <v>0</v>
      </c>
      <c r="Y185" s="36">
        <f t="shared" si="22"/>
        <v>68752.16</v>
      </c>
      <c r="Z185" s="36">
        <f t="shared" si="23"/>
        <v>6428.97</v>
      </c>
    </row>
    <row r="186" spans="1:26" ht="12.75">
      <c r="A186" s="42">
        <v>186</v>
      </c>
      <c r="B186" s="43" t="s">
        <v>364</v>
      </c>
      <c r="C186" s="42" t="s">
        <v>64</v>
      </c>
      <c r="D186" s="44" t="s">
        <v>188</v>
      </c>
      <c r="E186" s="42" t="s">
        <v>363</v>
      </c>
      <c r="F186" s="63">
        <v>94</v>
      </c>
      <c r="G186" s="32"/>
      <c r="H186" s="40">
        <v>100</v>
      </c>
      <c r="I186" s="40">
        <v>26</v>
      </c>
      <c r="J186" s="66"/>
      <c r="K186" s="66"/>
      <c r="L186" s="66"/>
      <c r="M186" s="64"/>
      <c r="N186" s="35">
        <f>H186*Parametri!$B$3</f>
        <v>16355.000000000002</v>
      </c>
      <c r="O186" s="35">
        <f>I186*Parametri!$B$4</f>
        <v>3017.04</v>
      </c>
      <c r="P186" s="35">
        <f>F186*Parametri!$B$7</f>
        <v>5182.22</v>
      </c>
      <c r="Q186" s="35">
        <f>F186*Parametri!$B$8</f>
        <v>13352.7</v>
      </c>
      <c r="R186" s="35">
        <f>I186*Parametri!$B$9</f>
        <v>2427.1</v>
      </c>
      <c r="S186" s="35">
        <f>F186*Parametri!$B$12</f>
        <v>30581.96</v>
      </c>
      <c r="T186" s="35">
        <f>G186*Parametri!$B$13</f>
        <v>0</v>
      </c>
      <c r="U186" s="36">
        <f>IF(J186="si",Parametri!$B$14,0)</f>
        <v>0</v>
      </c>
      <c r="V186" s="36">
        <f>IF(K186="si",Parametri!$B$15,0)</f>
        <v>0</v>
      </c>
      <c r="W186" s="36">
        <f>IF(L186="si",Parametri!$B$16,0)</f>
        <v>0</v>
      </c>
      <c r="X186" s="37">
        <f>IF(M186="si",Parametri!$B$17,0)</f>
        <v>0</v>
      </c>
      <c r="Y186" s="36">
        <f t="shared" si="22"/>
        <v>70916.02</v>
      </c>
      <c r="Z186" s="36">
        <f t="shared" si="23"/>
        <v>6631.31</v>
      </c>
    </row>
    <row r="187" spans="1:26" ht="12.75">
      <c r="A187" s="42">
        <v>187</v>
      </c>
      <c r="B187" s="43" t="s">
        <v>365</v>
      </c>
      <c r="C187" s="42" t="s">
        <v>64</v>
      </c>
      <c r="D187" s="44" t="s">
        <v>65</v>
      </c>
      <c r="E187" s="42" t="s">
        <v>363</v>
      </c>
      <c r="F187" s="63">
        <v>60</v>
      </c>
      <c r="G187" s="32"/>
      <c r="H187" s="40">
        <v>63</v>
      </c>
      <c r="I187" s="40">
        <v>15</v>
      </c>
      <c r="J187" s="66"/>
      <c r="K187" s="66"/>
      <c r="L187" s="66"/>
      <c r="M187" s="64"/>
      <c r="N187" s="35">
        <f>H187*Parametri!$B$3</f>
        <v>10303.650000000001</v>
      </c>
      <c r="O187" s="35">
        <f>I187*Parametri!$B$4</f>
        <v>1740.6000000000001</v>
      </c>
      <c r="P187" s="35">
        <f>F187*Parametri!$B$7</f>
        <v>3307.8</v>
      </c>
      <c r="Q187" s="35">
        <f>F187*Parametri!$B$8</f>
        <v>8523</v>
      </c>
      <c r="R187" s="35">
        <f>I187*Parametri!$B$9</f>
        <v>1400.25</v>
      </c>
      <c r="S187" s="35">
        <f>F187*Parametri!$B$12</f>
        <v>19520.399999999998</v>
      </c>
      <c r="T187" s="35">
        <f>G187*Parametri!$B$13</f>
        <v>0</v>
      </c>
      <c r="U187" s="36">
        <f>IF(J187="si",Parametri!$B$14,0)</f>
        <v>0</v>
      </c>
      <c r="V187" s="36">
        <f>IF(K187="si",Parametri!$B$15,0)</f>
        <v>0</v>
      </c>
      <c r="W187" s="36">
        <f>IF(L187="si",Parametri!$B$16,0)</f>
        <v>0</v>
      </c>
      <c r="X187" s="37">
        <f>IF(M187="si",Parametri!$B$17,0)</f>
        <v>0</v>
      </c>
      <c r="Y187" s="36">
        <f t="shared" si="22"/>
        <v>44795.7</v>
      </c>
      <c r="Z187" s="36">
        <f t="shared" si="23"/>
        <v>4188.82</v>
      </c>
    </row>
    <row r="188" spans="1:26" ht="12.75">
      <c r="A188" s="42">
        <v>188</v>
      </c>
      <c r="B188" s="43" t="s">
        <v>366</v>
      </c>
      <c r="C188" s="42" t="s">
        <v>64</v>
      </c>
      <c r="D188" s="44" t="s">
        <v>196</v>
      </c>
      <c r="E188" s="42" t="s">
        <v>367</v>
      </c>
      <c r="F188" s="63">
        <v>78</v>
      </c>
      <c r="G188" s="32"/>
      <c r="H188" s="40">
        <v>82</v>
      </c>
      <c r="I188" s="40">
        <v>21</v>
      </c>
      <c r="J188" s="66"/>
      <c r="K188" s="66"/>
      <c r="L188" s="66"/>
      <c r="M188" s="64"/>
      <c r="N188" s="35">
        <f>H188*Parametri!$B$3</f>
        <v>13411.1</v>
      </c>
      <c r="O188" s="35">
        <f>I188*Parametri!$B$4</f>
        <v>2436.84</v>
      </c>
      <c r="P188" s="35">
        <f>F188*Parametri!$B$7</f>
        <v>4300.14</v>
      </c>
      <c r="Q188" s="35">
        <f>F188*Parametri!$B$8</f>
        <v>11079.900000000001</v>
      </c>
      <c r="R188" s="35">
        <f>I188*Parametri!$B$9</f>
        <v>1960.35</v>
      </c>
      <c r="S188" s="35">
        <f>F188*Parametri!$B$12</f>
        <v>25376.519999999997</v>
      </c>
      <c r="T188" s="35">
        <f>G188*Parametri!$B$13</f>
        <v>0</v>
      </c>
      <c r="U188" s="36">
        <f>IF(J188="si",Parametri!$B$14,0)</f>
        <v>0</v>
      </c>
      <c r="V188" s="36">
        <f>IF(K188="si",Parametri!$B$15,0)</f>
        <v>0</v>
      </c>
      <c r="W188" s="36">
        <f>IF(L188="si",Parametri!$B$16,0)</f>
        <v>0</v>
      </c>
      <c r="X188" s="37">
        <f>IF(M188="si",Parametri!$B$17,0)</f>
        <v>0</v>
      </c>
      <c r="Y188" s="36">
        <f t="shared" si="22"/>
        <v>58564.85</v>
      </c>
      <c r="Z188" s="36">
        <f t="shared" si="23"/>
        <v>5476.36</v>
      </c>
    </row>
    <row r="189" spans="1:26" ht="12.75">
      <c r="A189" s="42">
        <v>189</v>
      </c>
      <c r="B189" s="43" t="s">
        <v>368</v>
      </c>
      <c r="C189" s="42" t="s">
        <v>64</v>
      </c>
      <c r="D189" s="44" t="s">
        <v>196</v>
      </c>
      <c r="E189" s="42" t="s">
        <v>369</v>
      </c>
      <c r="F189" s="63">
        <v>100</v>
      </c>
      <c r="G189" s="32"/>
      <c r="H189" s="40">
        <v>107</v>
      </c>
      <c r="I189" s="40">
        <v>29</v>
      </c>
      <c r="J189" s="66"/>
      <c r="K189" s="66"/>
      <c r="L189" s="66"/>
      <c r="M189" s="64"/>
      <c r="N189" s="35">
        <f>H189*Parametri!$B$3</f>
        <v>17499.850000000002</v>
      </c>
      <c r="O189" s="35">
        <f>I189*Parametri!$B$4</f>
        <v>3365.1600000000003</v>
      </c>
      <c r="P189" s="35">
        <f>F189*Parametri!$B$7</f>
        <v>5513</v>
      </c>
      <c r="Q189" s="35">
        <f>F189*Parametri!$B$8</f>
        <v>14205.000000000002</v>
      </c>
      <c r="R189" s="35">
        <f>I189*Parametri!$B$9</f>
        <v>2707.1499999999996</v>
      </c>
      <c r="S189" s="35">
        <f>F189*Parametri!$B$12</f>
        <v>32533.999999999996</v>
      </c>
      <c r="T189" s="35">
        <f>G189*Parametri!$B$13</f>
        <v>0</v>
      </c>
      <c r="U189" s="36">
        <f>IF(J189="si",Parametri!$B$14,0)</f>
        <v>0</v>
      </c>
      <c r="V189" s="36">
        <f>IF(K189="si",Parametri!$B$15,0)</f>
        <v>0</v>
      </c>
      <c r="W189" s="36">
        <f>IF(L189="si",Parametri!$B$16,0)</f>
        <v>0</v>
      </c>
      <c r="X189" s="37">
        <f>IF(M189="si",Parametri!$B$17,0)</f>
        <v>0</v>
      </c>
      <c r="Y189" s="36">
        <f t="shared" si="22"/>
        <v>75824.16</v>
      </c>
      <c r="Z189" s="36">
        <f t="shared" si="23"/>
        <v>7090.27</v>
      </c>
    </row>
    <row r="190" spans="1:26" ht="12.75">
      <c r="A190" s="42">
        <v>190</v>
      </c>
      <c r="B190" s="43" t="s">
        <v>370</v>
      </c>
      <c r="C190" s="42" t="s">
        <v>64</v>
      </c>
      <c r="D190" s="44" t="s">
        <v>185</v>
      </c>
      <c r="E190" s="42" t="s">
        <v>371</v>
      </c>
      <c r="F190" s="63">
        <v>73</v>
      </c>
      <c r="G190" s="32"/>
      <c r="H190" s="40">
        <v>78</v>
      </c>
      <c r="I190" s="40">
        <v>20</v>
      </c>
      <c r="J190" s="66"/>
      <c r="K190" s="66"/>
      <c r="L190" s="66"/>
      <c r="M190" s="64"/>
      <c r="N190" s="35">
        <f>H190*Parametri!$B$3</f>
        <v>12756.900000000001</v>
      </c>
      <c r="O190" s="35">
        <f>I190*Parametri!$B$4</f>
        <v>2320.8</v>
      </c>
      <c r="P190" s="35">
        <f>F190*Parametri!$B$7</f>
        <v>4024.4900000000002</v>
      </c>
      <c r="Q190" s="35">
        <f>F190*Parametri!$B$8</f>
        <v>10369.650000000001</v>
      </c>
      <c r="R190" s="35">
        <f>I190*Parametri!$B$9</f>
        <v>1867</v>
      </c>
      <c r="S190" s="35">
        <f>F190*Parametri!$B$12</f>
        <v>23749.82</v>
      </c>
      <c r="T190" s="35">
        <f>G190*Parametri!$B$13</f>
        <v>0</v>
      </c>
      <c r="U190" s="36">
        <f>IF(J190="si",Parametri!$B$14,0)</f>
        <v>0</v>
      </c>
      <c r="V190" s="36">
        <f>IF(K190="si",Parametri!$B$15,0)</f>
        <v>0</v>
      </c>
      <c r="W190" s="36">
        <f>IF(L190="si",Parametri!$B$16,0)</f>
        <v>0</v>
      </c>
      <c r="X190" s="37">
        <f>IF(M190="si",Parametri!$B$17,0)</f>
        <v>0</v>
      </c>
      <c r="Y190" s="36">
        <f t="shared" si="22"/>
        <v>55088.66</v>
      </c>
      <c r="Z190" s="36">
        <f t="shared" si="23"/>
        <v>5151.3</v>
      </c>
    </row>
    <row r="191" spans="1:26" ht="12.75">
      <c r="A191" s="42">
        <v>191</v>
      </c>
      <c r="B191" s="43" t="s">
        <v>372</v>
      </c>
      <c r="C191" s="42" t="s">
        <v>64</v>
      </c>
      <c r="D191" s="44" t="s">
        <v>65</v>
      </c>
      <c r="E191" s="42" t="s">
        <v>371</v>
      </c>
      <c r="F191" s="63">
        <v>51</v>
      </c>
      <c r="G191" s="32"/>
      <c r="H191" s="40">
        <v>54</v>
      </c>
      <c r="I191" s="40">
        <v>13</v>
      </c>
      <c r="J191" s="66"/>
      <c r="K191" s="66"/>
      <c r="L191" s="66"/>
      <c r="M191" s="64"/>
      <c r="N191" s="35">
        <f>H191*Parametri!$B$3</f>
        <v>8831.7</v>
      </c>
      <c r="O191" s="35">
        <f>I191*Parametri!$B$4</f>
        <v>1508.52</v>
      </c>
      <c r="P191" s="35">
        <f>F191*Parametri!$B$7</f>
        <v>2811.63</v>
      </c>
      <c r="Q191" s="35">
        <f>F191*Parametri!$B$8</f>
        <v>7244.55</v>
      </c>
      <c r="R191" s="35">
        <f>I191*Parametri!$B$9</f>
        <v>1213.55</v>
      </c>
      <c r="S191" s="35">
        <f>F191*Parametri!$B$12</f>
        <v>16592.34</v>
      </c>
      <c r="T191" s="35">
        <f>G191*Parametri!$B$13</f>
        <v>0</v>
      </c>
      <c r="U191" s="36">
        <f>IF(J191="si",Parametri!$B$14,0)</f>
        <v>0</v>
      </c>
      <c r="V191" s="36">
        <f>IF(K191="si",Parametri!$B$15,0)</f>
        <v>0</v>
      </c>
      <c r="W191" s="36">
        <f>IF(L191="si",Parametri!$B$16,0)</f>
        <v>0</v>
      </c>
      <c r="X191" s="37">
        <f>IF(M191="si",Parametri!$B$17,0)</f>
        <v>0</v>
      </c>
      <c r="Y191" s="36">
        <f t="shared" si="22"/>
        <v>38202.29</v>
      </c>
      <c r="Z191" s="36">
        <f t="shared" si="23"/>
        <v>3572.27</v>
      </c>
    </row>
    <row r="192" spans="1:26" ht="12.75">
      <c r="A192" s="42">
        <v>192</v>
      </c>
      <c r="B192" s="43" t="s">
        <v>373</v>
      </c>
      <c r="C192" s="42" t="s">
        <v>64</v>
      </c>
      <c r="D192" s="44" t="s">
        <v>185</v>
      </c>
      <c r="E192" s="42" t="s">
        <v>374</v>
      </c>
      <c r="F192" s="63">
        <v>69</v>
      </c>
      <c r="G192" s="32"/>
      <c r="H192" s="40">
        <v>76</v>
      </c>
      <c r="I192" s="40">
        <v>16</v>
      </c>
      <c r="J192" s="66"/>
      <c r="K192" s="66"/>
      <c r="L192" s="66"/>
      <c r="M192" s="64"/>
      <c r="N192" s="35">
        <f>H192*Parametri!$B$3</f>
        <v>12429.800000000001</v>
      </c>
      <c r="O192" s="35">
        <f>I192*Parametri!$B$4</f>
        <v>1856.64</v>
      </c>
      <c r="P192" s="35">
        <f>F192*Parametri!$B$7</f>
        <v>3803.9700000000003</v>
      </c>
      <c r="Q192" s="35">
        <f>F192*Parametri!$B$8</f>
        <v>9801.45</v>
      </c>
      <c r="R192" s="35">
        <f>I192*Parametri!$B$9</f>
        <v>1493.6</v>
      </c>
      <c r="S192" s="35">
        <f>F192*Parametri!$B$12</f>
        <v>22448.46</v>
      </c>
      <c r="T192" s="35">
        <f>G192*Parametri!$B$13</f>
        <v>0</v>
      </c>
      <c r="U192" s="36">
        <f>IF(J192="si",Parametri!$B$14,0)</f>
        <v>0</v>
      </c>
      <c r="V192" s="36">
        <f>IF(K192="si",Parametri!$B$15,0)</f>
        <v>0</v>
      </c>
      <c r="W192" s="36">
        <f>IF(L192="si",Parametri!$B$16,0)</f>
        <v>0</v>
      </c>
      <c r="X192" s="37">
        <f>IF(M192="si",Parametri!$B$17,0)</f>
        <v>0</v>
      </c>
      <c r="Y192" s="36">
        <f t="shared" si="22"/>
        <v>51833.92</v>
      </c>
      <c r="Z192" s="36">
        <f t="shared" si="23"/>
        <v>4846.96</v>
      </c>
    </row>
    <row r="193" spans="1:26" ht="12.75">
      <c r="A193" s="42">
        <v>193</v>
      </c>
      <c r="B193" s="43" t="s">
        <v>375</v>
      </c>
      <c r="C193" s="42" t="s">
        <v>64</v>
      </c>
      <c r="D193" s="44" t="s">
        <v>188</v>
      </c>
      <c r="E193" s="42" t="s">
        <v>374</v>
      </c>
      <c r="F193" s="63">
        <v>80</v>
      </c>
      <c r="G193" s="32"/>
      <c r="H193" s="40">
        <v>86</v>
      </c>
      <c r="I193" s="40">
        <v>17</v>
      </c>
      <c r="J193" s="66"/>
      <c r="K193" s="66"/>
      <c r="L193" s="66"/>
      <c r="M193" s="64"/>
      <c r="N193" s="35">
        <f>H193*Parametri!$B$3</f>
        <v>14065.300000000001</v>
      </c>
      <c r="O193" s="35">
        <f>I193*Parametri!$B$4</f>
        <v>1972.68</v>
      </c>
      <c r="P193" s="35">
        <f>F193*Parametri!$B$7</f>
        <v>4410.400000000001</v>
      </c>
      <c r="Q193" s="35">
        <f>F193*Parametri!$B$8</f>
        <v>11364</v>
      </c>
      <c r="R193" s="35">
        <f>I193*Parametri!$B$9</f>
        <v>1586.9499999999998</v>
      </c>
      <c r="S193" s="35">
        <f>F193*Parametri!$B$12</f>
        <v>26027.199999999997</v>
      </c>
      <c r="T193" s="35">
        <f>G193*Parametri!$B$13</f>
        <v>0</v>
      </c>
      <c r="U193" s="36">
        <f>IF(J193="si",Parametri!$B$14,0)</f>
        <v>0</v>
      </c>
      <c r="V193" s="36">
        <f>IF(K193="si",Parametri!$B$15,0)</f>
        <v>0</v>
      </c>
      <c r="W193" s="36">
        <f>IF(L193="si",Parametri!$B$16,0)</f>
        <v>0</v>
      </c>
      <c r="X193" s="37">
        <f>IF(M193="si",Parametri!$B$17,0)</f>
        <v>0</v>
      </c>
      <c r="Y193" s="36">
        <f t="shared" si="22"/>
        <v>59426.53</v>
      </c>
      <c r="Z193" s="36">
        <f t="shared" si="23"/>
        <v>5556.94</v>
      </c>
    </row>
    <row r="194" spans="1:26" ht="12.75">
      <c r="A194" s="42">
        <v>194</v>
      </c>
      <c r="B194" s="43" t="s">
        <v>376</v>
      </c>
      <c r="C194" s="42" t="s">
        <v>64</v>
      </c>
      <c r="D194" s="44" t="s">
        <v>65</v>
      </c>
      <c r="E194" s="42" t="s">
        <v>374</v>
      </c>
      <c r="F194" s="63">
        <v>77</v>
      </c>
      <c r="G194" s="32"/>
      <c r="H194" s="40">
        <v>83</v>
      </c>
      <c r="I194" s="40">
        <v>19</v>
      </c>
      <c r="J194" s="66"/>
      <c r="K194" s="66"/>
      <c r="L194" s="66"/>
      <c r="M194" s="64"/>
      <c r="N194" s="35">
        <f>H194*Parametri!$B$3</f>
        <v>13574.650000000001</v>
      </c>
      <c r="O194" s="35">
        <f>I194*Parametri!$B$4</f>
        <v>2204.76</v>
      </c>
      <c r="P194" s="35">
        <f>F194*Parametri!$B$7</f>
        <v>4245.01</v>
      </c>
      <c r="Q194" s="35">
        <f>F194*Parametri!$B$8</f>
        <v>10937.85</v>
      </c>
      <c r="R194" s="35">
        <f>I194*Parametri!$B$9</f>
        <v>1773.6499999999999</v>
      </c>
      <c r="S194" s="35">
        <f>F194*Parametri!$B$12</f>
        <v>25051.179999999997</v>
      </c>
      <c r="T194" s="35">
        <f>G194*Parametri!$B$13</f>
        <v>0</v>
      </c>
      <c r="U194" s="36">
        <f>IF(J194="si",Parametri!$B$14,0)</f>
        <v>0</v>
      </c>
      <c r="V194" s="36">
        <f>IF(K194="si",Parametri!$B$15,0)</f>
        <v>0</v>
      </c>
      <c r="W194" s="36">
        <f>IF(L194="si",Parametri!$B$16,0)</f>
        <v>0</v>
      </c>
      <c r="X194" s="37">
        <f>IF(M194="si",Parametri!$B$17,0)</f>
        <v>0</v>
      </c>
      <c r="Y194" s="36">
        <f aca="true" t="shared" si="24" ref="Y194:Y209">SUM(N194:X194)</f>
        <v>57787.100000000006</v>
      </c>
      <c r="Z194" s="36">
        <f aca="true" t="shared" si="25" ref="Z194:Z209">ROUND((Y194/90.9*100)*8.5%,2)</f>
        <v>5403.63</v>
      </c>
    </row>
    <row r="195" spans="1:26" ht="12.75">
      <c r="A195" s="42">
        <v>195</v>
      </c>
      <c r="B195" s="43" t="s">
        <v>377</v>
      </c>
      <c r="C195" s="42" t="s">
        <v>64</v>
      </c>
      <c r="D195" s="44" t="s">
        <v>68</v>
      </c>
      <c r="E195" s="42" t="s">
        <v>374</v>
      </c>
      <c r="F195" s="63">
        <v>50</v>
      </c>
      <c r="G195" s="32"/>
      <c r="H195" s="40">
        <v>55</v>
      </c>
      <c r="I195" s="40">
        <v>12</v>
      </c>
      <c r="J195" s="66"/>
      <c r="K195" s="66"/>
      <c r="L195" s="66"/>
      <c r="M195" s="64"/>
      <c r="N195" s="35">
        <f>H195*Parametri!$B$3</f>
        <v>8995.25</v>
      </c>
      <c r="O195" s="35">
        <f>I195*Parametri!$B$4</f>
        <v>1392.48</v>
      </c>
      <c r="P195" s="35">
        <f>F195*Parametri!$B$7</f>
        <v>2756.5</v>
      </c>
      <c r="Q195" s="35">
        <f>F195*Parametri!$B$8</f>
        <v>7102.500000000001</v>
      </c>
      <c r="R195" s="35">
        <f>I195*Parametri!$B$9</f>
        <v>1120.1999999999998</v>
      </c>
      <c r="S195" s="35">
        <f>F195*Parametri!$B$12</f>
        <v>16266.999999999998</v>
      </c>
      <c r="T195" s="35">
        <f>G195*Parametri!$B$13</f>
        <v>0</v>
      </c>
      <c r="U195" s="36">
        <f>IF(J195="si",Parametri!$B$14,0)</f>
        <v>0</v>
      </c>
      <c r="V195" s="36">
        <f>IF(K195="si",Parametri!$B$15,0)</f>
        <v>0</v>
      </c>
      <c r="W195" s="36">
        <f>IF(L195="si",Parametri!$B$16,0)</f>
        <v>0</v>
      </c>
      <c r="X195" s="37">
        <f>IF(M195="si",Parametri!$B$17,0)</f>
        <v>0</v>
      </c>
      <c r="Y195" s="36">
        <f t="shared" si="24"/>
        <v>37633.93</v>
      </c>
      <c r="Z195" s="36">
        <f t="shared" si="25"/>
        <v>3519.12</v>
      </c>
    </row>
    <row r="196" spans="1:26" ht="12.75">
      <c r="A196" s="42">
        <v>196</v>
      </c>
      <c r="B196" s="43" t="s">
        <v>378</v>
      </c>
      <c r="C196" s="42" t="s">
        <v>64</v>
      </c>
      <c r="D196" s="44" t="s">
        <v>196</v>
      </c>
      <c r="E196" s="42" t="s">
        <v>379</v>
      </c>
      <c r="F196" s="63">
        <v>113</v>
      </c>
      <c r="G196" s="32"/>
      <c r="H196" s="40">
        <v>119</v>
      </c>
      <c r="I196" s="40">
        <v>29</v>
      </c>
      <c r="J196" s="66"/>
      <c r="K196" s="66"/>
      <c r="L196" s="66"/>
      <c r="M196" s="64"/>
      <c r="N196" s="35">
        <f>H196*Parametri!$B$3</f>
        <v>19462.45</v>
      </c>
      <c r="O196" s="35">
        <f>I196*Parametri!$B$4</f>
        <v>3365.1600000000003</v>
      </c>
      <c r="P196" s="35">
        <f>F196*Parametri!$B$7</f>
        <v>6229.6900000000005</v>
      </c>
      <c r="Q196" s="35">
        <f>F196*Parametri!$B$8</f>
        <v>16051.650000000001</v>
      </c>
      <c r="R196" s="35">
        <f>I196*Parametri!$B$9</f>
        <v>2707.1499999999996</v>
      </c>
      <c r="S196" s="35">
        <f>F196*Parametri!$B$12</f>
        <v>36763.42</v>
      </c>
      <c r="T196" s="35">
        <f>G196*Parametri!$B$13</f>
        <v>0</v>
      </c>
      <c r="U196" s="36">
        <f>IF(J196="si",Parametri!$B$14,0)</f>
        <v>0</v>
      </c>
      <c r="V196" s="36">
        <f>IF(K196="si",Parametri!$B$15,0)</f>
        <v>0</v>
      </c>
      <c r="W196" s="36">
        <f>IF(L196="si",Parametri!$B$16,0)</f>
        <v>0</v>
      </c>
      <c r="X196" s="37">
        <f>IF(M196="si",Parametri!$B$17,0)</f>
        <v>0</v>
      </c>
      <c r="Y196" s="36">
        <f t="shared" si="24"/>
        <v>84579.52</v>
      </c>
      <c r="Z196" s="36">
        <f t="shared" si="25"/>
        <v>7908.98</v>
      </c>
    </row>
    <row r="197" spans="1:26" ht="12.75">
      <c r="A197" s="42">
        <v>197</v>
      </c>
      <c r="B197" s="43" t="s">
        <v>380</v>
      </c>
      <c r="C197" s="42" t="s">
        <v>64</v>
      </c>
      <c r="D197" s="44" t="s">
        <v>196</v>
      </c>
      <c r="E197" s="42" t="s">
        <v>381</v>
      </c>
      <c r="F197" s="63">
        <v>64</v>
      </c>
      <c r="G197" s="32"/>
      <c r="H197" s="40">
        <v>68</v>
      </c>
      <c r="I197" s="40">
        <v>17</v>
      </c>
      <c r="J197" s="66"/>
      <c r="K197" s="66"/>
      <c r="L197" s="66"/>
      <c r="M197" s="64"/>
      <c r="N197" s="35">
        <f>H197*Parametri!$B$3</f>
        <v>11121.400000000001</v>
      </c>
      <c r="O197" s="35">
        <f>I197*Parametri!$B$4</f>
        <v>1972.68</v>
      </c>
      <c r="P197" s="35">
        <f>F197*Parametri!$B$7</f>
        <v>3528.32</v>
      </c>
      <c r="Q197" s="35">
        <f>F197*Parametri!$B$8</f>
        <v>9091.2</v>
      </c>
      <c r="R197" s="35">
        <f>I197*Parametri!$B$9</f>
        <v>1586.9499999999998</v>
      </c>
      <c r="S197" s="35">
        <f>F197*Parametri!$B$12</f>
        <v>20821.76</v>
      </c>
      <c r="T197" s="35">
        <f>G197*Parametri!$B$13</f>
        <v>0</v>
      </c>
      <c r="U197" s="36">
        <f>IF(J197="si",Parametri!$B$14,0)</f>
        <v>0</v>
      </c>
      <c r="V197" s="36">
        <f>IF(K197="si",Parametri!$B$15,0)</f>
        <v>0</v>
      </c>
      <c r="W197" s="36">
        <f>IF(L197="si",Parametri!$B$16,0)</f>
        <v>0</v>
      </c>
      <c r="X197" s="37">
        <f>IF(M197="si",Parametri!$B$17,0)</f>
        <v>0</v>
      </c>
      <c r="Y197" s="36">
        <f t="shared" si="24"/>
        <v>48122.31</v>
      </c>
      <c r="Z197" s="36">
        <f t="shared" si="25"/>
        <v>4499.89</v>
      </c>
    </row>
    <row r="198" spans="1:26" ht="12.75">
      <c r="A198" s="42">
        <v>198</v>
      </c>
      <c r="B198" s="43" t="s">
        <v>382</v>
      </c>
      <c r="C198" s="42" t="s">
        <v>64</v>
      </c>
      <c r="D198" s="44" t="s">
        <v>188</v>
      </c>
      <c r="E198" s="42" t="s">
        <v>381</v>
      </c>
      <c r="F198" s="63">
        <v>58</v>
      </c>
      <c r="G198" s="32"/>
      <c r="H198" s="40">
        <v>61</v>
      </c>
      <c r="I198" s="40">
        <v>16</v>
      </c>
      <c r="J198" s="66"/>
      <c r="K198" s="66"/>
      <c r="L198" s="66"/>
      <c r="M198" s="64"/>
      <c r="N198" s="35">
        <f>H198*Parametri!$B$3</f>
        <v>9976.550000000001</v>
      </c>
      <c r="O198" s="35">
        <f>I198*Parametri!$B$4</f>
        <v>1856.64</v>
      </c>
      <c r="P198" s="35">
        <f>F198*Parametri!$B$7</f>
        <v>3197.54</v>
      </c>
      <c r="Q198" s="35">
        <f>F198*Parametri!$B$8</f>
        <v>8238.900000000001</v>
      </c>
      <c r="R198" s="35">
        <f>I198*Parametri!$B$9</f>
        <v>1493.6</v>
      </c>
      <c r="S198" s="35">
        <f>F198*Parametri!$B$12</f>
        <v>18869.719999999998</v>
      </c>
      <c r="T198" s="35">
        <f>G198*Parametri!$B$13</f>
        <v>0</v>
      </c>
      <c r="U198" s="36">
        <f>IF(J198="si",Parametri!$B$14,0)</f>
        <v>0</v>
      </c>
      <c r="V198" s="36">
        <f>IF(K198="si",Parametri!$B$15,0)</f>
        <v>0</v>
      </c>
      <c r="W198" s="36">
        <f>IF(L198="si",Parametri!$B$16,0)</f>
        <v>0</v>
      </c>
      <c r="X198" s="37">
        <f>IF(M198="si",Parametri!$B$17,0)</f>
        <v>0</v>
      </c>
      <c r="Y198" s="36">
        <f t="shared" si="24"/>
        <v>43632.95</v>
      </c>
      <c r="Z198" s="36">
        <f t="shared" si="25"/>
        <v>4080.09</v>
      </c>
    </row>
    <row r="199" spans="1:26" ht="12.75">
      <c r="A199" s="42">
        <v>199</v>
      </c>
      <c r="B199" s="43" t="s">
        <v>383</v>
      </c>
      <c r="C199" s="42" t="s">
        <v>64</v>
      </c>
      <c r="D199" s="44" t="s">
        <v>185</v>
      </c>
      <c r="E199" s="42" t="s">
        <v>384</v>
      </c>
      <c r="F199" s="63">
        <v>101</v>
      </c>
      <c r="G199" s="32"/>
      <c r="H199" s="40">
        <v>107</v>
      </c>
      <c r="I199" s="40">
        <v>25</v>
      </c>
      <c r="J199" s="66"/>
      <c r="K199" s="66"/>
      <c r="L199" s="66"/>
      <c r="M199" s="64"/>
      <c r="N199" s="35">
        <f>H199*Parametri!$B$3</f>
        <v>17499.850000000002</v>
      </c>
      <c r="O199" s="35">
        <f>I199*Parametri!$B$4</f>
        <v>2901</v>
      </c>
      <c r="P199" s="35">
        <f>F199*Parametri!$B$7</f>
        <v>5568.13</v>
      </c>
      <c r="Q199" s="35">
        <f>F199*Parametri!$B$8</f>
        <v>14347.050000000001</v>
      </c>
      <c r="R199" s="35">
        <f>I199*Parametri!$B$9</f>
        <v>2333.75</v>
      </c>
      <c r="S199" s="35">
        <f>F199*Parametri!$B$12</f>
        <v>32859.34</v>
      </c>
      <c r="T199" s="35">
        <f>G199*Parametri!$B$13</f>
        <v>0</v>
      </c>
      <c r="U199" s="36">
        <f>IF(J199="si",Parametri!$B$14,0)</f>
        <v>0</v>
      </c>
      <c r="V199" s="36">
        <f>IF(K199="si",Parametri!$B$15,0)</f>
        <v>0</v>
      </c>
      <c r="W199" s="36">
        <f>IF(L199="si",Parametri!$B$16,0)</f>
        <v>0</v>
      </c>
      <c r="X199" s="37">
        <f>IF(M199="si",Parametri!$B$17,0)</f>
        <v>0</v>
      </c>
      <c r="Y199" s="36">
        <f t="shared" si="24"/>
        <v>75509.12</v>
      </c>
      <c r="Z199" s="36">
        <f t="shared" si="25"/>
        <v>7060.81</v>
      </c>
    </row>
    <row r="200" spans="1:26" ht="12.75">
      <c r="A200" s="42">
        <v>200</v>
      </c>
      <c r="B200" s="43" t="s">
        <v>385</v>
      </c>
      <c r="C200" s="42" t="s">
        <v>64</v>
      </c>
      <c r="D200" s="44" t="s">
        <v>188</v>
      </c>
      <c r="E200" s="42" t="s">
        <v>384</v>
      </c>
      <c r="F200" s="63">
        <v>89</v>
      </c>
      <c r="G200" s="32"/>
      <c r="H200" s="40">
        <v>94</v>
      </c>
      <c r="I200" s="40">
        <v>23</v>
      </c>
      <c r="J200" s="66"/>
      <c r="K200" s="66"/>
      <c r="L200" s="66"/>
      <c r="M200" s="64"/>
      <c r="N200" s="35">
        <f>H200*Parametri!$B$3</f>
        <v>15373.7</v>
      </c>
      <c r="O200" s="35">
        <f>I200*Parametri!$B$4</f>
        <v>2668.92</v>
      </c>
      <c r="P200" s="35">
        <f>F200*Parametri!$B$7</f>
        <v>4906.570000000001</v>
      </c>
      <c r="Q200" s="35">
        <f>F200*Parametri!$B$8</f>
        <v>12642.45</v>
      </c>
      <c r="R200" s="35">
        <f>I200*Parametri!$B$9</f>
        <v>2147.0499999999997</v>
      </c>
      <c r="S200" s="35">
        <f>F200*Parametri!$B$12</f>
        <v>28955.26</v>
      </c>
      <c r="T200" s="35">
        <f>G200*Parametri!$B$13</f>
        <v>0</v>
      </c>
      <c r="U200" s="36">
        <f>IF(J200="si",Parametri!$B$14,0)</f>
        <v>0</v>
      </c>
      <c r="V200" s="36">
        <f>IF(K200="si",Parametri!$B$15,0)</f>
        <v>0</v>
      </c>
      <c r="W200" s="36">
        <f>IF(L200="si",Parametri!$B$16,0)</f>
        <v>0</v>
      </c>
      <c r="X200" s="37">
        <f>IF(M200="si",Parametri!$B$17,0)</f>
        <v>0</v>
      </c>
      <c r="Y200" s="36">
        <f t="shared" si="24"/>
        <v>66693.95</v>
      </c>
      <c r="Z200" s="36">
        <f t="shared" si="25"/>
        <v>6236.51</v>
      </c>
    </row>
    <row r="201" spans="1:26" ht="12.75">
      <c r="A201" s="42">
        <v>201</v>
      </c>
      <c r="B201" s="43" t="s">
        <v>386</v>
      </c>
      <c r="C201" s="42" t="s">
        <v>64</v>
      </c>
      <c r="D201" s="44" t="s">
        <v>65</v>
      </c>
      <c r="E201" s="42" t="s">
        <v>384</v>
      </c>
      <c r="F201" s="63">
        <v>78</v>
      </c>
      <c r="G201" s="32"/>
      <c r="H201" s="40">
        <v>82</v>
      </c>
      <c r="I201" s="40">
        <v>18</v>
      </c>
      <c r="J201" s="66"/>
      <c r="K201" s="66"/>
      <c r="L201" s="66"/>
      <c r="M201" s="64"/>
      <c r="N201" s="35">
        <f>H201*Parametri!$B$3</f>
        <v>13411.1</v>
      </c>
      <c r="O201" s="35">
        <f>I201*Parametri!$B$4</f>
        <v>2088.7200000000003</v>
      </c>
      <c r="P201" s="35">
        <f>F201*Parametri!$B$7</f>
        <v>4300.14</v>
      </c>
      <c r="Q201" s="35">
        <f>F201*Parametri!$B$8</f>
        <v>11079.900000000001</v>
      </c>
      <c r="R201" s="35">
        <f>I201*Parametri!$B$9</f>
        <v>1680.3</v>
      </c>
      <c r="S201" s="35">
        <f>F201*Parametri!$B$12</f>
        <v>25376.519999999997</v>
      </c>
      <c r="T201" s="35">
        <f>G201*Parametri!$B$13</f>
        <v>0</v>
      </c>
      <c r="U201" s="36">
        <f>IF(J201="si",Parametri!$B$14,0)</f>
        <v>0</v>
      </c>
      <c r="V201" s="36">
        <f>IF(K201="si",Parametri!$B$15,0)</f>
        <v>0</v>
      </c>
      <c r="W201" s="36">
        <f>IF(L201="si",Parametri!$B$16,0)</f>
        <v>0</v>
      </c>
      <c r="X201" s="37">
        <f>IF(M201="si",Parametri!$B$17,0)</f>
        <v>0</v>
      </c>
      <c r="Y201" s="36">
        <f t="shared" si="24"/>
        <v>57936.67999999999</v>
      </c>
      <c r="Z201" s="36">
        <f t="shared" si="25"/>
        <v>5417.62</v>
      </c>
    </row>
    <row r="202" spans="1:26" ht="12.75">
      <c r="A202" s="42">
        <v>202</v>
      </c>
      <c r="B202" s="43" t="s">
        <v>387</v>
      </c>
      <c r="C202" s="42" t="s">
        <v>64</v>
      </c>
      <c r="D202" s="44" t="s">
        <v>196</v>
      </c>
      <c r="E202" s="42" t="s">
        <v>388</v>
      </c>
      <c r="F202" s="63">
        <v>83</v>
      </c>
      <c r="G202" s="32"/>
      <c r="H202" s="40">
        <v>89</v>
      </c>
      <c r="I202" s="40">
        <v>27</v>
      </c>
      <c r="J202" s="66"/>
      <c r="K202" s="66"/>
      <c r="L202" s="66"/>
      <c r="M202" s="64"/>
      <c r="N202" s="35">
        <f>H202*Parametri!$B$3</f>
        <v>14555.95</v>
      </c>
      <c r="O202" s="35">
        <f>I202*Parametri!$B$4</f>
        <v>3133.0800000000004</v>
      </c>
      <c r="P202" s="35">
        <f>F202*Parametri!$B$7</f>
        <v>4575.79</v>
      </c>
      <c r="Q202" s="35">
        <f>F202*Parametri!$B$8</f>
        <v>11790.150000000001</v>
      </c>
      <c r="R202" s="35">
        <f>I202*Parametri!$B$9</f>
        <v>2520.45</v>
      </c>
      <c r="S202" s="35">
        <f>F202*Parametri!$B$12</f>
        <v>27003.219999999998</v>
      </c>
      <c r="T202" s="35">
        <f>G202*Parametri!$B$13</f>
        <v>0</v>
      </c>
      <c r="U202" s="36">
        <f>IF(J202="si",Parametri!$B$14,0)</f>
        <v>0</v>
      </c>
      <c r="V202" s="36">
        <f>IF(K202="si",Parametri!$B$15,0)</f>
        <v>0</v>
      </c>
      <c r="W202" s="36">
        <f>IF(L202="si",Parametri!$B$16,0)</f>
        <v>0</v>
      </c>
      <c r="X202" s="37">
        <f>IF(M202="si",Parametri!$B$17,0)</f>
        <v>0</v>
      </c>
      <c r="Y202" s="36">
        <f t="shared" si="24"/>
        <v>63578.64</v>
      </c>
      <c r="Z202" s="36">
        <f t="shared" si="25"/>
        <v>5945.2</v>
      </c>
    </row>
    <row r="203" spans="1:26" ht="12.75">
      <c r="A203" s="42">
        <v>203</v>
      </c>
      <c r="B203" s="43" t="s">
        <v>389</v>
      </c>
      <c r="C203" s="42" t="s">
        <v>64</v>
      </c>
      <c r="D203" s="44" t="s">
        <v>196</v>
      </c>
      <c r="E203" s="42" t="s">
        <v>390</v>
      </c>
      <c r="F203" s="63">
        <v>125</v>
      </c>
      <c r="G203" s="32"/>
      <c r="H203" s="40">
        <v>135</v>
      </c>
      <c r="I203" s="40">
        <v>35</v>
      </c>
      <c r="J203" s="66"/>
      <c r="K203" s="66"/>
      <c r="L203" s="66"/>
      <c r="M203" s="64"/>
      <c r="N203" s="35">
        <f>H203*Parametri!$B$3</f>
        <v>22079.25</v>
      </c>
      <c r="O203" s="35">
        <f>I203*Parametri!$B$4</f>
        <v>4061.4</v>
      </c>
      <c r="P203" s="35">
        <f>F203*Parametri!$B$7</f>
        <v>6891.25</v>
      </c>
      <c r="Q203" s="35">
        <f>F203*Parametri!$B$8</f>
        <v>17756.25</v>
      </c>
      <c r="R203" s="35">
        <f>I203*Parametri!$B$9</f>
        <v>3267.25</v>
      </c>
      <c r="S203" s="35">
        <f>F203*Parametri!$B$12</f>
        <v>40667.5</v>
      </c>
      <c r="T203" s="35">
        <f>G203*Parametri!$B$13</f>
        <v>0</v>
      </c>
      <c r="U203" s="36">
        <f>IF(J203="si",Parametri!$B$14,0)</f>
        <v>0</v>
      </c>
      <c r="V203" s="36">
        <f>IF(K203="si",Parametri!$B$15,0)</f>
        <v>0</v>
      </c>
      <c r="W203" s="36">
        <f>IF(L203="si",Parametri!$B$16,0)</f>
        <v>0</v>
      </c>
      <c r="X203" s="37">
        <f>IF(M203="si",Parametri!$B$17,0)</f>
        <v>0</v>
      </c>
      <c r="Y203" s="36">
        <f t="shared" si="24"/>
        <v>94722.9</v>
      </c>
      <c r="Z203" s="36">
        <f t="shared" si="25"/>
        <v>8857.48</v>
      </c>
    </row>
    <row r="204" spans="1:26" ht="12.75">
      <c r="A204" s="42">
        <v>204</v>
      </c>
      <c r="B204" s="43" t="s">
        <v>391</v>
      </c>
      <c r="C204" s="42" t="s">
        <v>64</v>
      </c>
      <c r="D204" s="44" t="s">
        <v>185</v>
      </c>
      <c r="E204" s="42" t="s">
        <v>392</v>
      </c>
      <c r="F204" s="63">
        <v>96</v>
      </c>
      <c r="G204" s="32"/>
      <c r="H204" s="40">
        <v>102</v>
      </c>
      <c r="I204" s="40">
        <v>20</v>
      </c>
      <c r="J204" s="66"/>
      <c r="K204" s="108" t="s">
        <v>83</v>
      </c>
      <c r="L204" s="108" t="s">
        <v>83</v>
      </c>
      <c r="M204" s="64"/>
      <c r="N204" s="35">
        <f>H204*Parametri!$B$3</f>
        <v>16682.100000000002</v>
      </c>
      <c r="O204" s="35">
        <f>I204*Parametri!$B$4</f>
        <v>2320.8</v>
      </c>
      <c r="P204" s="35">
        <f>F204*Parametri!$B$7</f>
        <v>5292.4800000000005</v>
      </c>
      <c r="Q204" s="35">
        <f>F204*Parametri!$B$8</f>
        <v>13636.800000000001</v>
      </c>
      <c r="R204" s="35">
        <f>I204*Parametri!$B$9</f>
        <v>1867</v>
      </c>
      <c r="S204" s="35">
        <f>F204*Parametri!$B$12</f>
        <v>31232.64</v>
      </c>
      <c r="T204" s="35">
        <f>G204*Parametri!$B$13</f>
        <v>0</v>
      </c>
      <c r="U204" s="36">
        <f>IF(J204="si",Parametri!$B$14,0)</f>
        <v>0</v>
      </c>
      <c r="V204" s="36">
        <f>IF(K204="si",Parametri!$B$15,0)</f>
        <v>1408.38</v>
      </c>
      <c r="W204" s="36">
        <f>IF(L204="si",Parametri!$B$16,0)</f>
        <v>938.92</v>
      </c>
      <c r="X204" s="37">
        <f>IF(M204="si",Parametri!$B$17,0)</f>
        <v>0</v>
      </c>
      <c r="Y204" s="36">
        <f t="shared" si="24"/>
        <v>73379.12000000001</v>
      </c>
      <c r="Z204" s="36">
        <f t="shared" si="25"/>
        <v>6861.63</v>
      </c>
    </row>
    <row r="205" spans="1:26" ht="12.75">
      <c r="A205" s="42">
        <v>205</v>
      </c>
      <c r="B205" s="43" t="s">
        <v>393</v>
      </c>
      <c r="C205" s="42" t="s">
        <v>64</v>
      </c>
      <c r="D205" s="44" t="s">
        <v>188</v>
      </c>
      <c r="E205" s="42" t="s">
        <v>392</v>
      </c>
      <c r="F205" s="63">
        <v>86</v>
      </c>
      <c r="G205" s="32"/>
      <c r="H205" s="40">
        <v>91</v>
      </c>
      <c r="I205" s="40">
        <v>22</v>
      </c>
      <c r="J205" s="66"/>
      <c r="K205" s="66"/>
      <c r="L205" s="66"/>
      <c r="M205" s="64"/>
      <c r="N205" s="35">
        <f>H205*Parametri!$B$3</f>
        <v>14883.050000000001</v>
      </c>
      <c r="O205" s="35">
        <f>I205*Parametri!$B$4</f>
        <v>2552.88</v>
      </c>
      <c r="P205" s="35">
        <f>F205*Parametri!$B$7</f>
        <v>4741.18</v>
      </c>
      <c r="Q205" s="35">
        <f>F205*Parametri!$B$8</f>
        <v>12216.300000000001</v>
      </c>
      <c r="R205" s="35">
        <f>I205*Parametri!$B$9</f>
        <v>2053.7</v>
      </c>
      <c r="S205" s="35">
        <f>F205*Parametri!$B$12</f>
        <v>27979.239999999998</v>
      </c>
      <c r="T205" s="35">
        <f>G205*Parametri!$B$13</f>
        <v>0</v>
      </c>
      <c r="U205" s="36">
        <f>IF(J205="si",Parametri!$B$14,0)</f>
        <v>0</v>
      </c>
      <c r="V205" s="36">
        <f>IF(K205="si",Parametri!$B$15,0)</f>
        <v>0</v>
      </c>
      <c r="W205" s="36">
        <f>IF(L205="si",Parametri!$B$16,0)</f>
        <v>0</v>
      </c>
      <c r="X205" s="37">
        <f>IF(M205="si",Parametri!$B$17,0)</f>
        <v>0</v>
      </c>
      <c r="Y205" s="36">
        <f t="shared" si="24"/>
        <v>64426.35</v>
      </c>
      <c r="Z205" s="36">
        <f t="shared" si="25"/>
        <v>6024.47</v>
      </c>
    </row>
    <row r="206" spans="1:26" ht="12.75">
      <c r="A206" s="42">
        <v>206</v>
      </c>
      <c r="B206" s="43" t="s">
        <v>394</v>
      </c>
      <c r="C206" s="42" t="s">
        <v>64</v>
      </c>
      <c r="D206" s="44" t="s">
        <v>65</v>
      </c>
      <c r="E206" s="42" t="s">
        <v>392</v>
      </c>
      <c r="F206" s="63">
        <v>95</v>
      </c>
      <c r="G206" s="32"/>
      <c r="H206" s="40">
        <v>100</v>
      </c>
      <c r="I206" s="40">
        <v>20</v>
      </c>
      <c r="J206" s="66"/>
      <c r="K206" s="66"/>
      <c r="L206" s="66"/>
      <c r="M206" s="64"/>
      <c r="N206" s="35">
        <f>H206*Parametri!$B$3</f>
        <v>16355.000000000002</v>
      </c>
      <c r="O206" s="35">
        <f>I206*Parametri!$B$4</f>
        <v>2320.8</v>
      </c>
      <c r="P206" s="35">
        <f>F206*Parametri!$B$7</f>
        <v>5237.35</v>
      </c>
      <c r="Q206" s="35">
        <f>F206*Parametri!$B$8</f>
        <v>13494.750000000002</v>
      </c>
      <c r="R206" s="35">
        <f>I206*Parametri!$B$9</f>
        <v>1867</v>
      </c>
      <c r="S206" s="35">
        <f>F206*Parametri!$B$12</f>
        <v>30907.3</v>
      </c>
      <c r="T206" s="35">
        <f>G206*Parametri!$B$13</f>
        <v>0</v>
      </c>
      <c r="U206" s="36">
        <f>IF(J206="si",Parametri!$B$14,0)</f>
        <v>0</v>
      </c>
      <c r="V206" s="36">
        <f>IF(K206="si",Parametri!$B$15,0)</f>
        <v>0</v>
      </c>
      <c r="W206" s="36">
        <f>IF(L206="si",Parametri!$B$16,0)</f>
        <v>0</v>
      </c>
      <c r="X206" s="37">
        <f>IF(M206="si",Parametri!$B$17,0)</f>
        <v>0</v>
      </c>
      <c r="Y206" s="36">
        <f t="shared" si="24"/>
        <v>70182.2</v>
      </c>
      <c r="Z206" s="36">
        <f t="shared" si="25"/>
        <v>6562.69</v>
      </c>
    </row>
    <row r="207" spans="1:26" ht="12.75">
      <c r="A207" s="42">
        <v>207</v>
      </c>
      <c r="B207" s="43" t="s">
        <v>395</v>
      </c>
      <c r="C207" s="42" t="s">
        <v>64</v>
      </c>
      <c r="D207" s="44" t="s">
        <v>68</v>
      </c>
      <c r="E207" s="42" t="s">
        <v>392</v>
      </c>
      <c r="F207" s="63">
        <v>93</v>
      </c>
      <c r="G207" s="32"/>
      <c r="H207" s="40">
        <v>98</v>
      </c>
      <c r="I207" s="40">
        <v>22</v>
      </c>
      <c r="J207" s="66"/>
      <c r="K207" s="66"/>
      <c r="L207" s="66"/>
      <c r="M207" s="64"/>
      <c r="N207" s="35">
        <f>H207*Parametri!$B$3</f>
        <v>16027.900000000001</v>
      </c>
      <c r="O207" s="35">
        <f>I207*Parametri!$B$4</f>
        <v>2552.88</v>
      </c>
      <c r="P207" s="35">
        <f>F207*Parametri!$B$7</f>
        <v>5127.09</v>
      </c>
      <c r="Q207" s="35">
        <f>F207*Parametri!$B$8</f>
        <v>13210.650000000001</v>
      </c>
      <c r="R207" s="35">
        <f>I207*Parametri!$B$9</f>
        <v>2053.7</v>
      </c>
      <c r="S207" s="35">
        <f>F207*Parametri!$B$12</f>
        <v>30256.62</v>
      </c>
      <c r="T207" s="35">
        <f>G207*Parametri!$B$13</f>
        <v>0</v>
      </c>
      <c r="U207" s="36">
        <f>IF(J207="si",Parametri!$B$14,0)</f>
        <v>0</v>
      </c>
      <c r="V207" s="36">
        <f>IF(K207="si",Parametri!$B$15,0)</f>
        <v>0</v>
      </c>
      <c r="W207" s="36">
        <f>IF(L207="si",Parametri!$B$16,0)</f>
        <v>0</v>
      </c>
      <c r="X207" s="37">
        <f>IF(M207="si",Parametri!$B$17,0)</f>
        <v>0</v>
      </c>
      <c r="Y207" s="36">
        <f t="shared" si="24"/>
        <v>69228.84</v>
      </c>
      <c r="Z207" s="36">
        <f t="shared" si="25"/>
        <v>6473.54</v>
      </c>
    </row>
    <row r="208" spans="1:26" ht="12.75">
      <c r="A208" s="42">
        <v>208</v>
      </c>
      <c r="B208" s="43" t="s">
        <v>396</v>
      </c>
      <c r="C208" s="42" t="s">
        <v>64</v>
      </c>
      <c r="D208" s="44" t="s">
        <v>185</v>
      </c>
      <c r="E208" s="42" t="s">
        <v>397</v>
      </c>
      <c r="F208" s="63">
        <v>78</v>
      </c>
      <c r="G208" s="32"/>
      <c r="H208" s="40">
        <v>87</v>
      </c>
      <c r="I208" s="40">
        <v>16</v>
      </c>
      <c r="J208" s="66"/>
      <c r="K208" s="66"/>
      <c r="L208" s="66"/>
      <c r="M208" s="64"/>
      <c r="N208" s="35">
        <f>H208*Parametri!$B$3</f>
        <v>14228.85</v>
      </c>
      <c r="O208" s="35">
        <f>I208*Parametri!$B$4</f>
        <v>1856.64</v>
      </c>
      <c r="P208" s="35">
        <f>F208*Parametri!$B$7</f>
        <v>4300.14</v>
      </c>
      <c r="Q208" s="35">
        <f>F208*Parametri!$B$8</f>
        <v>11079.900000000001</v>
      </c>
      <c r="R208" s="35">
        <f>I208*Parametri!$B$9</f>
        <v>1493.6</v>
      </c>
      <c r="S208" s="35">
        <f>F208*Parametri!$B$12</f>
        <v>25376.519999999997</v>
      </c>
      <c r="T208" s="35">
        <f>G208*Parametri!$B$13</f>
        <v>0</v>
      </c>
      <c r="U208" s="36">
        <f>IF(J208="si",Parametri!$B$14,0)</f>
        <v>0</v>
      </c>
      <c r="V208" s="36">
        <f>IF(K208="si",Parametri!$B$15,0)</f>
        <v>0</v>
      </c>
      <c r="W208" s="36">
        <f>IF(L208="si",Parametri!$B$16,0)</f>
        <v>0</v>
      </c>
      <c r="X208" s="37">
        <f>IF(M208="si",Parametri!$B$17,0)</f>
        <v>0</v>
      </c>
      <c r="Y208" s="36">
        <f t="shared" si="24"/>
        <v>58335.65</v>
      </c>
      <c r="Z208" s="36">
        <f t="shared" si="25"/>
        <v>5454.93</v>
      </c>
    </row>
    <row r="209" spans="1:26" ht="12.75">
      <c r="A209" s="42">
        <v>209</v>
      </c>
      <c r="B209" s="43" t="s">
        <v>398</v>
      </c>
      <c r="C209" s="42" t="s">
        <v>64</v>
      </c>
      <c r="D209" s="44" t="s">
        <v>188</v>
      </c>
      <c r="E209" s="42" t="s">
        <v>397</v>
      </c>
      <c r="F209" s="63">
        <v>81</v>
      </c>
      <c r="G209" s="32"/>
      <c r="H209" s="40">
        <v>86</v>
      </c>
      <c r="I209" s="40">
        <v>17</v>
      </c>
      <c r="J209" s="66"/>
      <c r="K209" s="66"/>
      <c r="L209" s="66"/>
      <c r="M209" s="64"/>
      <c r="N209" s="35">
        <f>H209*Parametri!$B$3</f>
        <v>14065.300000000001</v>
      </c>
      <c r="O209" s="35">
        <f>I209*Parametri!$B$4</f>
        <v>1972.68</v>
      </c>
      <c r="P209" s="35">
        <f>F209*Parametri!$B$7</f>
        <v>4465.530000000001</v>
      </c>
      <c r="Q209" s="35">
        <f>F209*Parametri!$B$8</f>
        <v>11506.050000000001</v>
      </c>
      <c r="R209" s="35">
        <f>I209*Parametri!$B$9</f>
        <v>1586.9499999999998</v>
      </c>
      <c r="S209" s="35">
        <f>F209*Parametri!$B$12</f>
        <v>26352.539999999997</v>
      </c>
      <c r="T209" s="35">
        <f>G209*Parametri!$B$13</f>
        <v>0</v>
      </c>
      <c r="U209" s="36">
        <f>IF(J209="si",Parametri!$B$14,0)</f>
        <v>0</v>
      </c>
      <c r="V209" s="36">
        <f>IF(K209="si",Parametri!$B$15,0)</f>
        <v>0</v>
      </c>
      <c r="W209" s="36">
        <f>IF(L209="si",Parametri!$B$16,0)</f>
        <v>0</v>
      </c>
      <c r="X209" s="37">
        <f>IF(M209="si",Parametri!$B$17,0)</f>
        <v>0</v>
      </c>
      <c r="Y209" s="36">
        <f t="shared" si="24"/>
        <v>59949.05</v>
      </c>
      <c r="Z209" s="36">
        <f t="shared" si="25"/>
        <v>5605.8</v>
      </c>
    </row>
    <row r="210" spans="1:26" ht="12.75">
      <c r="A210" s="42">
        <v>210</v>
      </c>
      <c r="B210" s="43" t="s">
        <v>399</v>
      </c>
      <c r="C210" s="42" t="s">
        <v>64</v>
      </c>
      <c r="D210" s="44" t="s">
        <v>65</v>
      </c>
      <c r="E210" s="42" t="s">
        <v>397</v>
      </c>
      <c r="F210" s="63">
        <v>74</v>
      </c>
      <c r="G210" s="32"/>
      <c r="H210" s="40">
        <v>77</v>
      </c>
      <c r="I210" s="40">
        <v>16</v>
      </c>
      <c r="J210" s="66"/>
      <c r="K210" s="66"/>
      <c r="L210" s="66"/>
      <c r="M210" s="64"/>
      <c r="N210" s="35">
        <f>H210*Parametri!$B$3</f>
        <v>12593.35</v>
      </c>
      <c r="O210" s="35">
        <f>I210*Parametri!$B$4</f>
        <v>1856.64</v>
      </c>
      <c r="P210" s="35">
        <f>F210*Parametri!$B$7</f>
        <v>4079.6200000000003</v>
      </c>
      <c r="Q210" s="35">
        <f>F210*Parametri!$B$8</f>
        <v>10511.7</v>
      </c>
      <c r="R210" s="35">
        <f>I210*Parametri!$B$9</f>
        <v>1493.6</v>
      </c>
      <c r="S210" s="35">
        <f>F210*Parametri!$B$12</f>
        <v>24075.16</v>
      </c>
      <c r="T210" s="35">
        <f>G210*Parametri!$B$13</f>
        <v>0</v>
      </c>
      <c r="U210" s="36">
        <f>IF(J210="si",Parametri!$B$14,0)</f>
        <v>0</v>
      </c>
      <c r="V210" s="36">
        <f>IF(K210="si",Parametri!$B$15,0)</f>
        <v>0</v>
      </c>
      <c r="W210" s="36">
        <f>IF(L210="si",Parametri!$B$16,0)</f>
        <v>0</v>
      </c>
      <c r="X210" s="37">
        <f>IF(M210="si",Parametri!$B$17,0)</f>
        <v>0</v>
      </c>
      <c r="Y210" s="36">
        <f aca="true" t="shared" si="26" ref="Y210:Y222">SUM(N210:X210)</f>
        <v>54610.07</v>
      </c>
      <c r="Z210" s="36">
        <f aca="true" t="shared" si="27" ref="Z210:Z222">ROUND((Y210/90.9*100)*8.5%,2)</f>
        <v>5106.55</v>
      </c>
    </row>
    <row r="211" spans="1:26" ht="12.75">
      <c r="A211" s="42">
        <v>211</v>
      </c>
      <c r="B211" s="43" t="s">
        <v>400</v>
      </c>
      <c r="C211" s="42" t="s">
        <v>64</v>
      </c>
      <c r="D211" s="44" t="s">
        <v>68</v>
      </c>
      <c r="E211" s="42" t="s">
        <v>397</v>
      </c>
      <c r="F211" s="63">
        <v>80</v>
      </c>
      <c r="G211" s="32"/>
      <c r="H211" s="40">
        <v>85</v>
      </c>
      <c r="I211" s="40">
        <v>18</v>
      </c>
      <c r="J211" s="66"/>
      <c r="K211" s="66"/>
      <c r="L211" s="66"/>
      <c r="M211" s="64"/>
      <c r="N211" s="35">
        <f>H211*Parametri!$B$3</f>
        <v>13901.750000000002</v>
      </c>
      <c r="O211" s="35">
        <f>I211*Parametri!$B$4</f>
        <v>2088.7200000000003</v>
      </c>
      <c r="P211" s="35">
        <f>F211*Parametri!$B$7</f>
        <v>4410.400000000001</v>
      </c>
      <c r="Q211" s="35">
        <f>F211*Parametri!$B$8</f>
        <v>11364</v>
      </c>
      <c r="R211" s="35">
        <f>I211*Parametri!$B$9</f>
        <v>1680.3</v>
      </c>
      <c r="S211" s="35">
        <f>F211*Parametri!$B$12</f>
        <v>26027.199999999997</v>
      </c>
      <c r="T211" s="35">
        <f>G211*Parametri!$B$13</f>
        <v>0</v>
      </c>
      <c r="U211" s="36">
        <f>IF(J211="si",Parametri!$B$14,0)</f>
        <v>0</v>
      </c>
      <c r="V211" s="36">
        <f>IF(K211="si",Parametri!$B$15,0)</f>
        <v>0</v>
      </c>
      <c r="W211" s="36">
        <f>IF(L211="si",Parametri!$B$16,0)</f>
        <v>0</v>
      </c>
      <c r="X211" s="37">
        <f>IF(M211="si",Parametri!$B$17,0)</f>
        <v>0</v>
      </c>
      <c r="Y211" s="36">
        <f t="shared" si="26"/>
        <v>59472.37</v>
      </c>
      <c r="Z211" s="36">
        <f t="shared" si="27"/>
        <v>5561.22</v>
      </c>
    </row>
    <row r="212" spans="1:26" ht="12.75">
      <c r="A212" s="42">
        <v>212</v>
      </c>
      <c r="B212" s="43" t="s">
        <v>401</v>
      </c>
      <c r="C212" s="42" t="s">
        <v>64</v>
      </c>
      <c r="D212" s="44" t="s">
        <v>70</v>
      </c>
      <c r="E212" s="42" t="s">
        <v>397</v>
      </c>
      <c r="F212" s="63">
        <v>77</v>
      </c>
      <c r="G212" s="32"/>
      <c r="H212" s="40">
        <v>81</v>
      </c>
      <c r="I212" s="40">
        <v>17</v>
      </c>
      <c r="J212" s="66"/>
      <c r="K212" s="66"/>
      <c r="L212" s="66"/>
      <c r="M212" s="64"/>
      <c r="N212" s="35">
        <f>H212*Parametri!$B$3</f>
        <v>13247.550000000001</v>
      </c>
      <c r="O212" s="35">
        <f>I212*Parametri!$B$4</f>
        <v>1972.68</v>
      </c>
      <c r="P212" s="35">
        <f>F212*Parametri!$B$7</f>
        <v>4245.01</v>
      </c>
      <c r="Q212" s="35">
        <f>F212*Parametri!$B$8</f>
        <v>10937.85</v>
      </c>
      <c r="R212" s="35">
        <f>I212*Parametri!$B$9</f>
        <v>1586.9499999999998</v>
      </c>
      <c r="S212" s="35">
        <f>F212*Parametri!$B$12</f>
        <v>25051.179999999997</v>
      </c>
      <c r="T212" s="35">
        <f>G212*Parametri!$B$13</f>
        <v>0</v>
      </c>
      <c r="U212" s="36">
        <f>IF(J212="si",Parametri!$B$14,0)</f>
        <v>0</v>
      </c>
      <c r="V212" s="36">
        <f>IF(K212="si",Parametri!$B$15,0)</f>
        <v>0</v>
      </c>
      <c r="W212" s="36">
        <f>IF(L212="si",Parametri!$B$16,0)</f>
        <v>0</v>
      </c>
      <c r="X212" s="37">
        <f>IF(M212="si",Parametri!$B$17,0)</f>
        <v>0</v>
      </c>
      <c r="Y212" s="36">
        <f t="shared" si="26"/>
        <v>57041.22</v>
      </c>
      <c r="Z212" s="36">
        <f t="shared" si="27"/>
        <v>5333.89</v>
      </c>
    </row>
    <row r="213" spans="1:26" ht="12.75">
      <c r="A213" s="42">
        <v>213</v>
      </c>
      <c r="B213" s="43" t="s">
        <v>402</v>
      </c>
      <c r="C213" s="42" t="s">
        <v>64</v>
      </c>
      <c r="D213" s="44" t="s">
        <v>275</v>
      </c>
      <c r="E213" s="42" t="s">
        <v>397</v>
      </c>
      <c r="F213" s="63">
        <v>78</v>
      </c>
      <c r="G213" s="32"/>
      <c r="H213" s="40">
        <v>82</v>
      </c>
      <c r="I213" s="40">
        <v>18</v>
      </c>
      <c r="J213" s="66"/>
      <c r="K213" s="66"/>
      <c r="L213" s="66"/>
      <c r="M213" s="64"/>
      <c r="N213" s="35">
        <f>H213*Parametri!$B$3</f>
        <v>13411.1</v>
      </c>
      <c r="O213" s="35">
        <f>I213*Parametri!$B$4</f>
        <v>2088.7200000000003</v>
      </c>
      <c r="P213" s="35">
        <f>F213*Parametri!$B$7</f>
        <v>4300.14</v>
      </c>
      <c r="Q213" s="35">
        <f>F213*Parametri!$B$8</f>
        <v>11079.900000000001</v>
      </c>
      <c r="R213" s="35">
        <f>I213*Parametri!$B$9</f>
        <v>1680.3</v>
      </c>
      <c r="S213" s="35">
        <f>F213*Parametri!$B$12</f>
        <v>25376.519999999997</v>
      </c>
      <c r="T213" s="35">
        <f>G213*Parametri!$B$13</f>
        <v>0</v>
      </c>
      <c r="U213" s="36">
        <f>IF(J213="si",Parametri!$B$14,0)</f>
        <v>0</v>
      </c>
      <c r="V213" s="36">
        <f>IF(K213="si",Parametri!$B$15,0)</f>
        <v>0</v>
      </c>
      <c r="W213" s="36">
        <f>IF(L213="si",Parametri!$B$16,0)</f>
        <v>0</v>
      </c>
      <c r="X213" s="37">
        <f>IF(M213="si",Parametri!$B$17,0)</f>
        <v>0</v>
      </c>
      <c r="Y213" s="36">
        <f t="shared" si="26"/>
        <v>57936.67999999999</v>
      </c>
      <c r="Z213" s="36">
        <f t="shared" si="27"/>
        <v>5417.62</v>
      </c>
    </row>
    <row r="214" spans="1:26" ht="12.75">
      <c r="A214" s="42">
        <v>214</v>
      </c>
      <c r="B214" s="43" t="s">
        <v>403</v>
      </c>
      <c r="C214" s="42" t="s">
        <v>64</v>
      </c>
      <c r="D214" s="44" t="s">
        <v>244</v>
      </c>
      <c r="E214" s="42" t="s">
        <v>397</v>
      </c>
      <c r="F214" s="63">
        <v>97</v>
      </c>
      <c r="G214" s="32"/>
      <c r="H214" s="40">
        <v>100</v>
      </c>
      <c r="I214" s="40">
        <v>22</v>
      </c>
      <c r="J214" s="66"/>
      <c r="K214" s="66"/>
      <c r="L214" s="66"/>
      <c r="M214" s="64"/>
      <c r="N214" s="35">
        <f>H214*Parametri!$B$3</f>
        <v>16355.000000000002</v>
      </c>
      <c r="O214" s="35">
        <f>I214*Parametri!$B$4</f>
        <v>2552.88</v>
      </c>
      <c r="P214" s="35">
        <f>F214*Parametri!$B$7</f>
        <v>5347.610000000001</v>
      </c>
      <c r="Q214" s="35">
        <f>F214*Parametri!$B$8</f>
        <v>13778.85</v>
      </c>
      <c r="R214" s="35">
        <f>I214*Parametri!$B$9</f>
        <v>2053.7</v>
      </c>
      <c r="S214" s="35">
        <f>F214*Parametri!$B$12</f>
        <v>31557.979999999996</v>
      </c>
      <c r="T214" s="35">
        <f>G214*Parametri!$B$13</f>
        <v>0</v>
      </c>
      <c r="U214" s="36">
        <f>IF(J214="si",Parametri!$B$14,0)</f>
        <v>0</v>
      </c>
      <c r="V214" s="36">
        <f>IF(K214="si",Parametri!$B$15,0)</f>
        <v>0</v>
      </c>
      <c r="W214" s="36">
        <f>IF(L214="si",Parametri!$B$16,0)</f>
        <v>0</v>
      </c>
      <c r="X214" s="37">
        <f>IF(M214="si",Parametri!$B$17,0)</f>
        <v>0</v>
      </c>
      <c r="Y214" s="36">
        <f t="shared" si="26"/>
        <v>71646.01999999999</v>
      </c>
      <c r="Z214" s="36">
        <f t="shared" si="27"/>
        <v>6699.57</v>
      </c>
    </row>
    <row r="215" spans="1:26" ht="12.75">
      <c r="A215" s="42">
        <v>215</v>
      </c>
      <c r="B215" s="43" t="s">
        <v>404</v>
      </c>
      <c r="C215" s="42" t="s">
        <v>64</v>
      </c>
      <c r="D215" s="44" t="s">
        <v>72</v>
      </c>
      <c r="E215" s="42" t="s">
        <v>397</v>
      </c>
      <c r="F215" s="63">
        <v>71</v>
      </c>
      <c r="G215" s="32"/>
      <c r="H215" s="40">
        <v>75</v>
      </c>
      <c r="I215" s="40">
        <v>16</v>
      </c>
      <c r="J215" s="66"/>
      <c r="K215" s="66"/>
      <c r="L215" s="66"/>
      <c r="M215" s="64"/>
      <c r="N215" s="35">
        <f>H215*Parametri!$B$3</f>
        <v>12266.25</v>
      </c>
      <c r="O215" s="35">
        <f>I215*Parametri!$B$4</f>
        <v>1856.64</v>
      </c>
      <c r="P215" s="35">
        <f>F215*Parametri!$B$7</f>
        <v>3914.23</v>
      </c>
      <c r="Q215" s="35">
        <f>F215*Parametri!$B$8</f>
        <v>10085.550000000001</v>
      </c>
      <c r="R215" s="35">
        <f>I215*Parametri!$B$9</f>
        <v>1493.6</v>
      </c>
      <c r="S215" s="35">
        <f>F215*Parametri!$B$12</f>
        <v>23099.14</v>
      </c>
      <c r="T215" s="35">
        <f>G215*Parametri!$B$13</f>
        <v>0</v>
      </c>
      <c r="U215" s="36">
        <f>IF(J215="si",Parametri!$B$14,0)</f>
        <v>0</v>
      </c>
      <c r="V215" s="36">
        <f>IF(K215="si",Parametri!$B$15,0)</f>
        <v>0</v>
      </c>
      <c r="W215" s="36">
        <f>IF(L215="si",Parametri!$B$16,0)</f>
        <v>0</v>
      </c>
      <c r="X215" s="37">
        <f>IF(M215="si",Parametri!$B$17,0)</f>
        <v>0</v>
      </c>
      <c r="Y215" s="36">
        <f t="shared" si="26"/>
        <v>52715.409999999996</v>
      </c>
      <c r="Z215" s="36">
        <f t="shared" si="27"/>
        <v>4929.38</v>
      </c>
    </row>
    <row r="216" spans="1:26" ht="12.75">
      <c r="A216" s="42">
        <v>216</v>
      </c>
      <c r="B216" s="43" t="s">
        <v>405</v>
      </c>
      <c r="C216" s="42" t="s">
        <v>64</v>
      </c>
      <c r="D216" s="44" t="s">
        <v>74</v>
      </c>
      <c r="E216" s="42" t="s">
        <v>397</v>
      </c>
      <c r="F216" s="63">
        <v>74</v>
      </c>
      <c r="G216" s="32"/>
      <c r="H216" s="40">
        <v>83</v>
      </c>
      <c r="I216" s="40">
        <v>18</v>
      </c>
      <c r="J216" s="66"/>
      <c r="K216" s="66"/>
      <c r="L216" s="66"/>
      <c r="M216" s="64"/>
      <c r="N216" s="35">
        <f>H216*Parametri!$B$3</f>
        <v>13574.650000000001</v>
      </c>
      <c r="O216" s="35">
        <f>I216*Parametri!$B$4</f>
        <v>2088.7200000000003</v>
      </c>
      <c r="P216" s="35">
        <f>F216*Parametri!$B$7</f>
        <v>4079.6200000000003</v>
      </c>
      <c r="Q216" s="35">
        <f>F216*Parametri!$B$8</f>
        <v>10511.7</v>
      </c>
      <c r="R216" s="35">
        <f>I216*Parametri!$B$9</f>
        <v>1680.3</v>
      </c>
      <c r="S216" s="35">
        <f>F216*Parametri!$B$12</f>
        <v>24075.16</v>
      </c>
      <c r="T216" s="35">
        <f>G216*Parametri!$B$13</f>
        <v>0</v>
      </c>
      <c r="U216" s="36">
        <f>IF(J216="si",Parametri!$B$14,0)</f>
        <v>0</v>
      </c>
      <c r="V216" s="36">
        <f>IF(K216="si",Parametri!$B$15,0)</f>
        <v>0</v>
      </c>
      <c r="W216" s="36">
        <f>IF(L216="si",Parametri!$B$16,0)</f>
        <v>0</v>
      </c>
      <c r="X216" s="37">
        <f>IF(M216="si",Parametri!$B$17,0)</f>
        <v>0</v>
      </c>
      <c r="Y216" s="36">
        <f t="shared" si="26"/>
        <v>56010.15</v>
      </c>
      <c r="Z216" s="36">
        <f t="shared" si="27"/>
        <v>5237.47</v>
      </c>
    </row>
    <row r="217" spans="1:26" ht="12.75">
      <c r="A217" s="42">
        <v>217</v>
      </c>
      <c r="B217" s="42" t="s">
        <v>406</v>
      </c>
      <c r="C217" s="42" t="s">
        <v>64</v>
      </c>
      <c r="D217" s="44" t="s">
        <v>196</v>
      </c>
      <c r="E217" s="42" t="s">
        <v>407</v>
      </c>
      <c r="F217" s="63">
        <v>54</v>
      </c>
      <c r="G217" s="32"/>
      <c r="H217" s="40">
        <v>57</v>
      </c>
      <c r="I217" s="40">
        <v>17</v>
      </c>
      <c r="J217" s="66"/>
      <c r="K217" s="66"/>
      <c r="L217" s="66"/>
      <c r="M217" s="64"/>
      <c r="N217" s="35">
        <f>H217*Parametri!$B$3</f>
        <v>9322.35</v>
      </c>
      <c r="O217" s="35">
        <f>I217*Parametri!$B$4</f>
        <v>1972.68</v>
      </c>
      <c r="P217" s="35">
        <f>F217*Parametri!$B$7</f>
        <v>2977.02</v>
      </c>
      <c r="Q217" s="35">
        <f>F217*Parametri!$B$8</f>
        <v>7670.700000000001</v>
      </c>
      <c r="R217" s="35">
        <f>I217*Parametri!$B$9</f>
        <v>1586.9499999999998</v>
      </c>
      <c r="S217" s="35">
        <f>F217*Parametri!$B$12</f>
        <v>17568.359999999997</v>
      </c>
      <c r="T217" s="35">
        <f>G217*Parametri!$B$13</f>
        <v>0</v>
      </c>
      <c r="U217" s="36">
        <f>IF(J217="si",Parametri!$B$14,0)</f>
        <v>0</v>
      </c>
      <c r="V217" s="36">
        <f>IF(K217="si",Parametri!$B$15,0)</f>
        <v>0</v>
      </c>
      <c r="W217" s="36">
        <f>IF(L217="si",Parametri!$B$16,0)</f>
        <v>0</v>
      </c>
      <c r="X217" s="37">
        <f>IF(M217="si",Parametri!$B$17,0)</f>
        <v>0</v>
      </c>
      <c r="Y217" s="36">
        <f t="shared" si="26"/>
        <v>41098.06</v>
      </c>
      <c r="Z217" s="36">
        <f t="shared" si="27"/>
        <v>3843.05</v>
      </c>
    </row>
    <row r="218" spans="1:26" ht="12.75">
      <c r="A218" s="42">
        <v>218</v>
      </c>
      <c r="B218" s="42" t="s">
        <v>408</v>
      </c>
      <c r="C218" s="42" t="s">
        <v>64</v>
      </c>
      <c r="D218" s="44" t="s">
        <v>185</v>
      </c>
      <c r="E218" s="42" t="s">
        <v>409</v>
      </c>
      <c r="F218" s="63">
        <v>71</v>
      </c>
      <c r="G218" s="32"/>
      <c r="H218" s="40">
        <v>76</v>
      </c>
      <c r="I218" s="40">
        <v>17</v>
      </c>
      <c r="J218" s="66"/>
      <c r="K218" s="108" t="s">
        <v>83</v>
      </c>
      <c r="L218" s="66"/>
      <c r="M218" s="64"/>
      <c r="N218" s="35">
        <f>H218*Parametri!$B$3</f>
        <v>12429.800000000001</v>
      </c>
      <c r="O218" s="35">
        <f>I218*Parametri!$B$4</f>
        <v>1972.68</v>
      </c>
      <c r="P218" s="35">
        <f>F218*Parametri!$B$7</f>
        <v>3914.23</v>
      </c>
      <c r="Q218" s="35">
        <f>F218*Parametri!$B$8</f>
        <v>10085.550000000001</v>
      </c>
      <c r="R218" s="35">
        <f>I218*Parametri!$B$9</f>
        <v>1586.9499999999998</v>
      </c>
      <c r="S218" s="35">
        <f>F218*Parametri!$B$12</f>
        <v>23099.14</v>
      </c>
      <c r="T218" s="35">
        <f>G218*Parametri!$B$13</f>
        <v>0</v>
      </c>
      <c r="U218" s="36">
        <f>IF(J218="si",Parametri!$B$14,0)</f>
        <v>0</v>
      </c>
      <c r="V218" s="36">
        <f>IF(K218="si",Parametri!$B$15,0)</f>
        <v>1408.38</v>
      </c>
      <c r="W218" s="36">
        <f>IF(L218="si",Parametri!$B$16,0)</f>
        <v>0</v>
      </c>
      <c r="X218" s="37">
        <f>IF(M218="si",Parametri!$B$17,0)</f>
        <v>0</v>
      </c>
      <c r="Y218" s="36">
        <f t="shared" si="26"/>
        <v>54496.73</v>
      </c>
      <c r="Z218" s="36">
        <f t="shared" si="27"/>
        <v>5095.95</v>
      </c>
    </row>
    <row r="219" spans="1:26" ht="12.75">
      <c r="A219" s="42">
        <v>219</v>
      </c>
      <c r="B219" s="42" t="s">
        <v>410</v>
      </c>
      <c r="C219" s="42" t="s">
        <v>64</v>
      </c>
      <c r="D219" s="44" t="s">
        <v>188</v>
      </c>
      <c r="E219" s="42" t="s">
        <v>409</v>
      </c>
      <c r="F219" s="63">
        <v>75</v>
      </c>
      <c r="G219" s="32"/>
      <c r="H219" s="40">
        <v>80</v>
      </c>
      <c r="I219" s="40">
        <v>18</v>
      </c>
      <c r="J219" s="66"/>
      <c r="K219" s="66"/>
      <c r="L219" s="66"/>
      <c r="M219" s="64"/>
      <c r="N219" s="35">
        <f>H219*Parametri!$B$3</f>
        <v>13084</v>
      </c>
      <c r="O219" s="35">
        <f>I219*Parametri!$B$4</f>
        <v>2088.7200000000003</v>
      </c>
      <c r="P219" s="35">
        <f>F219*Parametri!$B$7</f>
        <v>4134.75</v>
      </c>
      <c r="Q219" s="35">
        <f>F219*Parametri!$B$8</f>
        <v>10653.75</v>
      </c>
      <c r="R219" s="35">
        <f>I219*Parametri!$B$9</f>
        <v>1680.3</v>
      </c>
      <c r="S219" s="35">
        <f>F219*Parametri!$B$12</f>
        <v>24400.499999999996</v>
      </c>
      <c r="T219" s="35">
        <f>G219*Parametri!$B$13</f>
        <v>0</v>
      </c>
      <c r="U219" s="36">
        <f>IF(J219="si",Parametri!$B$14,0)</f>
        <v>0</v>
      </c>
      <c r="V219" s="36">
        <f>IF(K219="si",Parametri!$B$15,0)</f>
        <v>0</v>
      </c>
      <c r="W219" s="36">
        <f>IF(L219="si",Parametri!$B$16,0)</f>
        <v>0</v>
      </c>
      <c r="X219" s="37">
        <f>IF(M219="si",Parametri!$B$17,0)</f>
        <v>0</v>
      </c>
      <c r="Y219" s="36">
        <f t="shared" si="26"/>
        <v>56042.02</v>
      </c>
      <c r="Z219" s="36">
        <f t="shared" si="27"/>
        <v>5240.45</v>
      </c>
    </row>
    <row r="220" spans="1:26" ht="12.75">
      <c r="A220" s="42">
        <v>220</v>
      </c>
      <c r="B220" s="43" t="s">
        <v>411</v>
      </c>
      <c r="C220" s="42" t="s">
        <v>64</v>
      </c>
      <c r="D220" s="44" t="s">
        <v>185</v>
      </c>
      <c r="E220" s="42" t="s">
        <v>412</v>
      </c>
      <c r="F220" s="63">
        <v>77</v>
      </c>
      <c r="G220" s="32"/>
      <c r="H220" s="40">
        <v>83</v>
      </c>
      <c r="I220" s="40">
        <v>15</v>
      </c>
      <c r="J220" s="66"/>
      <c r="K220" s="66"/>
      <c r="L220" s="66"/>
      <c r="M220" s="64"/>
      <c r="N220" s="35">
        <f>H220*Parametri!$B$3</f>
        <v>13574.650000000001</v>
      </c>
      <c r="O220" s="35">
        <f>I220*Parametri!$B$4</f>
        <v>1740.6000000000001</v>
      </c>
      <c r="P220" s="35">
        <f>F220*Parametri!$B$7</f>
        <v>4245.01</v>
      </c>
      <c r="Q220" s="35">
        <f>F220*Parametri!$B$8</f>
        <v>10937.85</v>
      </c>
      <c r="R220" s="35">
        <f>I220*Parametri!$B$9</f>
        <v>1400.25</v>
      </c>
      <c r="S220" s="35">
        <f>F220*Parametri!$B$12</f>
        <v>25051.179999999997</v>
      </c>
      <c r="T220" s="35">
        <f>G220*Parametri!$B$13</f>
        <v>0</v>
      </c>
      <c r="U220" s="36">
        <f>IF(J220="si",Parametri!$B$14,0)</f>
        <v>0</v>
      </c>
      <c r="V220" s="36">
        <f>IF(K220="si",Parametri!$B$15,0)</f>
        <v>0</v>
      </c>
      <c r="W220" s="36">
        <f>IF(L220="si",Parametri!$B$16,0)</f>
        <v>0</v>
      </c>
      <c r="X220" s="37">
        <f>IF(M220="si",Parametri!$B$17,0)</f>
        <v>0</v>
      </c>
      <c r="Y220" s="36">
        <f t="shared" si="26"/>
        <v>56949.53999999999</v>
      </c>
      <c r="Z220" s="36">
        <f t="shared" si="27"/>
        <v>5325.31</v>
      </c>
    </row>
    <row r="221" spans="1:26" ht="12.75">
      <c r="A221" s="42">
        <v>221</v>
      </c>
      <c r="B221" s="42" t="s">
        <v>413</v>
      </c>
      <c r="C221" s="42" t="s">
        <v>64</v>
      </c>
      <c r="D221" s="44" t="s">
        <v>188</v>
      </c>
      <c r="E221" s="42" t="s">
        <v>412</v>
      </c>
      <c r="F221" s="63">
        <v>78</v>
      </c>
      <c r="G221" s="32"/>
      <c r="H221" s="40">
        <v>84</v>
      </c>
      <c r="I221" s="40">
        <v>19</v>
      </c>
      <c r="J221" s="66"/>
      <c r="K221" s="66"/>
      <c r="L221" s="66"/>
      <c r="M221" s="64"/>
      <c r="N221" s="35">
        <f>H221*Parametri!$B$3</f>
        <v>13738.2</v>
      </c>
      <c r="O221" s="35">
        <f>I221*Parametri!$B$4</f>
        <v>2204.76</v>
      </c>
      <c r="P221" s="35">
        <f>F221*Parametri!$B$7</f>
        <v>4300.14</v>
      </c>
      <c r="Q221" s="35">
        <f>F221*Parametri!$B$8</f>
        <v>11079.900000000001</v>
      </c>
      <c r="R221" s="35">
        <f>I221*Parametri!$B$9</f>
        <v>1773.6499999999999</v>
      </c>
      <c r="S221" s="35">
        <f>F221*Parametri!$B$12</f>
        <v>25376.519999999997</v>
      </c>
      <c r="T221" s="35">
        <f>G221*Parametri!$B$13</f>
        <v>0</v>
      </c>
      <c r="U221" s="36">
        <f>IF(J221="si",Parametri!$B$14,0)</f>
        <v>0</v>
      </c>
      <c r="V221" s="36">
        <f>IF(K221="si",Parametri!$B$15,0)</f>
        <v>0</v>
      </c>
      <c r="W221" s="36">
        <f>IF(L221="si",Parametri!$B$16,0)</f>
        <v>0</v>
      </c>
      <c r="X221" s="37">
        <f>IF(M221="si",Parametri!$B$17,0)</f>
        <v>0</v>
      </c>
      <c r="Y221" s="36">
        <f t="shared" si="26"/>
        <v>58473.17</v>
      </c>
      <c r="Z221" s="36">
        <f t="shared" si="27"/>
        <v>5467.79</v>
      </c>
    </row>
    <row r="222" spans="1:26" ht="13.5" thickBot="1">
      <c r="A222" s="42">
        <v>222</v>
      </c>
      <c r="B222" s="95" t="s">
        <v>414</v>
      </c>
      <c r="C222" s="95" t="s">
        <v>64</v>
      </c>
      <c r="D222" s="95" t="s">
        <v>188</v>
      </c>
      <c r="E222" s="95" t="s">
        <v>415</v>
      </c>
      <c r="F222" s="95">
        <v>93</v>
      </c>
      <c r="G222" s="32"/>
      <c r="H222" s="95">
        <v>104</v>
      </c>
      <c r="I222" s="95">
        <v>21</v>
      </c>
      <c r="J222" s="96"/>
      <c r="K222" s="96"/>
      <c r="L222" s="96"/>
      <c r="M222" s="96"/>
      <c r="N222" s="35">
        <f>H222*Parametri!$B$3</f>
        <v>17009.2</v>
      </c>
      <c r="O222" s="96">
        <f>I222*Parametri!$B$4</f>
        <v>2436.84</v>
      </c>
      <c r="P222" s="96">
        <f>F222*Parametri!$B$7</f>
        <v>5127.09</v>
      </c>
      <c r="Q222" s="96">
        <f>F222*Parametri!$B$8</f>
        <v>13210.650000000001</v>
      </c>
      <c r="R222" s="96">
        <f>I222*Parametri!$B$9</f>
        <v>1960.35</v>
      </c>
      <c r="S222" s="96">
        <f>F222*Parametri!$B$12</f>
        <v>30256.62</v>
      </c>
      <c r="T222" s="96">
        <f>G222*Parametri!$B$13</f>
        <v>0</v>
      </c>
      <c r="U222" s="96">
        <f>IF(J222="si",Parametri!$B$14,0)</f>
        <v>0</v>
      </c>
      <c r="V222" s="96">
        <f>IF(K222="si",Parametri!$B$15,0)</f>
        <v>0</v>
      </c>
      <c r="W222" s="96">
        <f>IF(L222="si",Parametri!$B$16,0)</f>
        <v>0</v>
      </c>
      <c r="X222" s="37">
        <f>IF(M222="si",Parametri!$B$17,0)</f>
        <v>0</v>
      </c>
      <c r="Y222" s="96">
        <f t="shared" si="26"/>
        <v>70000.75</v>
      </c>
      <c r="Z222" s="96">
        <f t="shared" si="27"/>
        <v>6545.72</v>
      </c>
    </row>
    <row r="223" spans="1:26" ht="14.25" thickBot="1" thickTop="1">
      <c r="A223" s="91"/>
      <c r="B223" s="92"/>
      <c r="C223" s="92"/>
      <c r="D223" s="92"/>
      <c r="E223" s="92"/>
      <c r="F223" s="92">
        <f>SUM(F2:F222)</f>
        <v>17688</v>
      </c>
      <c r="G223" s="92">
        <f>SUM(G2:G222)</f>
        <v>0</v>
      </c>
      <c r="H223" s="92">
        <f>SUM(H2:H222)</f>
        <v>18943</v>
      </c>
      <c r="I223" s="92">
        <f>SUM(I2:I222)</f>
        <v>4297</v>
      </c>
      <c r="J223" s="93">
        <f>COUNTIF(J2:J222,"si")</f>
        <v>0</v>
      </c>
      <c r="K223" s="92">
        <f>COUNTIF(K2:K222,"si")</f>
        <v>11</v>
      </c>
      <c r="L223" s="92">
        <f>COUNTIF(L2:L222,"si")</f>
        <v>4</v>
      </c>
      <c r="M223" s="93">
        <f>COUNTIF(M2:M222,"si")</f>
        <v>0</v>
      </c>
      <c r="N223" s="93">
        <f aca="true" t="shared" si="28" ref="N223:V223">SUM(N2:N222)</f>
        <v>3098127.649999998</v>
      </c>
      <c r="O223" s="93">
        <f t="shared" si="28"/>
        <v>498623.87999999995</v>
      </c>
      <c r="P223" s="93">
        <f t="shared" si="28"/>
        <v>975139.4399999997</v>
      </c>
      <c r="Q223" s="93">
        <f t="shared" si="28"/>
        <v>2512580.399999999</v>
      </c>
      <c r="R223" s="93">
        <f t="shared" si="28"/>
        <v>401124.9499999998</v>
      </c>
      <c r="S223" s="93">
        <f t="shared" si="28"/>
        <v>5754613.919999996</v>
      </c>
      <c r="T223" s="93">
        <f t="shared" si="28"/>
        <v>0</v>
      </c>
      <c r="U223" s="93">
        <f t="shared" si="28"/>
        <v>0</v>
      </c>
      <c r="V223" s="93">
        <f t="shared" si="28"/>
        <v>15492.180000000004</v>
      </c>
      <c r="W223" s="93">
        <f>SUM(W2:W222)</f>
        <v>3755.68</v>
      </c>
      <c r="X223" s="93">
        <f>SUM(X2:X222)</f>
        <v>0</v>
      </c>
      <c r="Y223" s="93">
        <f>SUM(Y2:Y222)</f>
        <v>13259458.099999988</v>
      </c>
      <c r="Z223" s="93">
        <f>SUM(Z2:Z222)</f>
        <v>1239883.2799999998</v>
      </c>
    </row>
    <row r="224" ht="12.75"/>
    <row r="225" spans="1:206" ht="12.75">
      <c r="A225"/>
      <c r="B225"/>
      <c r="C225"/>
      <c r="D225"/>
      <c r="E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</row>
    <row r="226" spans="1:206" ht="12.75">
      <c r="A226"/>
      <c r="B226"/>
      <c r="C226"/>
      <c r="D226"/>
      <c r="E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</row>
    <row r="227" spans="1:206" ht="12.75">
      <c r="A227"/>
      <c r="B227"/>
      <c r="C227"/>
      <c r="D227"/>
      <c r="E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</row>
    <row r="228" spans="1:206" ht="12.75">
      <c r="A228"/>
      <c r="B228"/>
      <c r="C228"/>
      <c r="D228"/>
      <c r="E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</row>
    <row r="229" spans="1:206" ht="12.75">
      <c r="A229"/>
      <c r="B229"/>
      <c r="C229"/>
      <c r="D229"/>
      <c r="E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</row>
    <row r="230" spans="1:206" ht="12.75">
      <c r="A230"/>
      <c r="B230"/>
      <c r="C230"/>
      <c r="D230"/>
      <c r="E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</row>
    <row r="231" spans="1:206" ht="12.75">
      <c r="A231"/>
      <c r="B231"/>
      <c r="C231"/>
      <c r="D231"/>
      <c r="E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</row>
    <row r="232" spans="1:206" ht="12.75">
      <c r="A232"/>
      <c r="B232"/>
      <c r="C232"/>
      <c r="D232"/>
      <c r="E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</row>
    <row r="233" spans="1:206" ht="12.75">
      <c r="A233"/>
      <c r="B233"/>
      <c r="C233"/>
      <c r="D233"/>
      <c r="E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</row>
    <row r="234" spans="1:206" ht="12.75">
      <c r="A234"/>
      <c r="B234"/>
      <c r="C234"/>
      <c r="D234"/>
      <c r="E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</row>
    <row r="235" spans="1:206" ht="12.75">
      <c r="A235"/>
      <c r="B235"/>
      <c r="C235"/>
      <c r="D235"/>
      <c r="E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</row>
    <row r="236" spans="1:206" ht="12.75">
      <c r="A236"/>
      <c r="B236"/>
      <c r="C236"/>
      <c r="D236"/>
      <c r="E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</row>
    <row r="237" spans="1:206" ht="12.75">
      <c r="A237"/>
      <c r="B237"/>
      <c r="C237"/>
      <c r="D237"/>
      <c r="E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</row>
  </sheetData>
  <printOptions horizontalCentered="1"/>
  <pageMargins left="0" right="0" top="0.9" bottom="0.49" header="0.11811023622047245" footer="0.11811023622047245"/>
  <pageSetup fitToHeight="7" fitToWidth="2" horizontalDpi="600" verticalDpi="600" orientation="landscape" paperSize="9" scale="95" r:id="rId3"/>
  <headerFooter alignWithMargins="0">
    <oddHeader>&amp;C&amp;"Verdana,Grassetto"UFFICIO SCOLASTICO REGIONALE PER LA CAMPANIA
DIREZIONE GENERALE&amp;"Verdana,Normale"
AREA AMMINISTRAZIONE E GESTIONE DELLE RISORSE FINANZIARIE
assegnazione fondo delle istituzioni scolastiche anno scolastico 2005-2006</oddHeader>
    <oddFooter>&amp;L&amp;"Verdana,Normale"&amp;F
&amp;A&amp;CPag. &amp;P di &amp;N&amp;R&amp;"Verdana,Normale"IL DIRIGENTE
Giuseppe De Colibus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26"/>
  <sheetViews>
    <sheetView zoomScale="75" zoomScaleNormal="75" workbookViewId="0" topLeftCell="A1">
      <pane xSplit="5" ySplit="1" topLeftCell="F107" activePane="bottomRight" state="frozen"/>
      <selection pane="topLeft" activeCell="Y8" sqref="Y8"/>
      <selection pane="topRight" activeCell="Y8" sqref="Y8"/>
      <selection pane="bottomLeft" activeCell="Y8" sqref="Y8"/>
      <selection pane="bottomRight" activeCell="F122" sqref="F122"/>
    </sheetView>
  </sheetViews>
  <sheetFormatPr defaultColWidth="9.00390625" defaultRowHeight="12.75" outlineLevelCol="1"/>
  <cols>
    <col min="1" max="1" width="6.375" style="4" customWidth="1"/>
    <col min="2" max="2" width="13.75390625" style="6" customWidth="1"/>
    <col min="3" max="3" width="12.875" style="6" customWidth="1"/>
    <col min="4" max="4" width="27.625" style="6" customWidth="1"/>
    <col min="5" max="5" width="25.00390625" style="8" customWidth="1"/>
    <col min="6" max="6" width="9.00390625" style="0" customWidth="1" outlineLevel="1"/>
    <col min="7" max="7" width="7.125" style="0" customWidth="1" outlineLevel="1"/>
    <col min="8" max="8" width="9.125" style="0" customWidth="1" outlineLevel="1"/>
    <col min="9" max="9" width="10.75390625" style="0" customWidth="1" outlineLevel="1"/>
    <col min="10" max="10" width="10.25390625" style="0" customWidth="1" outlineLevel="1"/>
    <col min="11" max="13" width="7.125" style="0" customWidth="1" outlineLevel="1"/>
    <col min="14" max="14" width="16.50390625" style="0" customWidth="1" outlineLevel="1"/>
    <col min="15" max="15" width="13.25390625" style="0" customWidth="1" outlineLevel="1"/>
    <col min="16" max="16" width="13.125" style="0" customWidth="1" outlineLevel="1"/>
    <col min="17" max="17" width="14.875" style="0" customWidth="1" outlineLevel="1"/>
    <col min="18" max="18" width="13.125" style="0" customWidth="1" outlineLevel="1"/>
    <col min="19" max="19" width="16.50390625" style="0" customWidth="1" outlineLevel="1"/>
    <col min="20" max="20" width="7.125" style="0" customWidth="1" outlineLevel="1"/>
    <col min="21" max="21" width="15.125" style="0" customWidth="1" outlineLevel="1"/>
    <col min="22" max="22" width="13.25390625" style="0" customWidth="1" outlineLevel="1"/>
    <col min="23" max="23" width="11.375" style="0" customWidth="1" outlineLevel="1"/>
    <col min="24" max="24" width="13.75390625" style="0" customWidth="1" outlineLevel="1"/>
    <col min="25" max="25" width="19.875" style="0" customWidth="1"/>
    <col min="26" max="26" width="16.125" style="0" customWidth="1"/>
    <col min="27" max="191" width="9.00390625" style="8" customWidth="1"/>
    <col min="192" max="16384" width="8.00390625" style="8" customWidth="1"/>
  </cols>
  <sheetData>
    <row r="1" spans="1:26" s="2" customFormat="1" ht="106.5" customHeight="1">
      <c r="A1" s="38" t="s">
        <v>58</v>
      </c>
      <c r="B1" s="41" t="s">
        <v>59</v>
      </c>
      <c r="C1" s="41" t="s">
        <v>60</v>
      </c>
      <c r="D1" s="41" t="s">
        <v>61</v>
      </c>
      <c r="E1" s="41" t="s">
        <v>62</v>
      </c>
      <c r="F1" s="25" t="s">
        <v>28</v>
      </c>
      <c r="G1" s="26" t="s">
        <v>29</v>
      </c>
      <c r="H1" s="27" t="s">
        <v>30</v>
      </c>
      <c r="I1" s="28" t="s">
        <v>31</v>
      </c>
      <c r="J1" s="29" t="s">
        <v>32</v>
      </c>
      <c r="K1" s="29" t="s">
        <v>33</v>
      </c>
      <c r="L1" s="29" t="s">
        <v>34</v>
      </c>
      <c r="M1" s="29" t="s">
        <v>35</v>
      </c>
      <c r="N1" s="39" t="s">
        <v>36</v>
      </c>
      <c r="O1" s="28" t="s">
        <v>37</v>
      </c>
      <c r="P1" s="25" t="s">
        <v>38</v>
      </c>
      <c r="Q1" s="25" t="s">
        <v>39</v>
      </c>
      <c r="R1" s="28" t="s">
        <v>40</v>
      </c>
      <c r="S1" s="25" t="s">
        <v>41</v>
      </c>
      <c r="T1" s="26" t="s">
        <v>42</v>
      </c>
      <c r="U1" s="29" t="s">
        <v>43</v>
      </c>
      <c r="V1" s="29" t="s">
        <v>44</v>
      </c>
      <c r="W1" s="29" t="s">
        <v>45</v>
      </c>
      <c r="X1" s="29" t="s">
        <v>46</v>
      </c>
      <c r="Y1" s="80" t="s">
        <v>1335</v>
      </c>
      <c r="Z1" s="31" t="s">
        <v>47</v>
      </c>
    </row>
    <row r="2" spans="1:26" ht="12.75">
      <c r="A2" s="45">
        <v>1</v>
      </c>
      <c r="B2" s="46" t="s">
        <v>416</v>
      </c>
      <c r="C2" s="46" t="s">
        <v>417</v>
      </c>
      <c r="D2" s="47" t="s">
        <v>418</v>
      </c>
      <c r="E2" s="46" t="s">
        <v>66</v>
      </c>
      <c r="F2" s="63">
        <v>85</v>
      </c>
      <c r="G2" s="32"/>
      <c r="H2" s="1">
        <v>92</v>
      </c>
      <c r="I2" s="1">
        <v>18</v>
      </c>
      <c r="J2" s="66"/>
      <c r="K2" s="66"/>
      <c r="L2" s="66"/>
      <c r="M2" s="64"/>
      <c r="N2" s="35">
        <f>H2*Parametri!$B$3</f>
        <v>15046.6</v>
      </c>
      <c r="O2" s="35">
        <f>I2*Parametri!$B$4</f>
        <v>2088.7200000000003</v>
      </c>
      <c r="P2" s="35">
        <f>F2*Parametri!$B$7</f>
        <v>4686.05</v>
      </c>
      <c r="Q2" s="35">
        <f>F2*Parametri!$B$8</f>
        <v>12074.250000000002</v>
      </c>
      <c r="R2" s="35">
        <f>I2*Parametri!$B$9</f>
        <v>1680.3</v>
      </c>
      <c r="S2" s="35">
        <f>F2*Parametri!$B$12</f>
        <v>27653.899999999998</v>
      </c>
      <c r="T2" s="35">
        <f>G2*Parametri!$B$13</f>
        <v>0</v>
      </c>
      <c r="U2" s="36">
        <f>IF(J2="si",Parametri!$B$14,0)</f>
        <v>0</v>
      </c>
      <c r="V2" s="36">
        <f>IF(K2="si",Parametri!$B$15,0)</f>
        <v>0</v>
      </c>
      <c r="W2" s="36">
        <f>IF(L2="si",Parametri!$B$16,0)</f>
        <v>0</v>
      </c>
      <c r="X2" s="37">
        <f>IF(M2="si",Parametri!$B$17,0)</f>
        <v>0</v>
      </c>
      <c r="Y2" s="36">
        <f>SUM(N2:X2)</f>
        <v>63229.82000000001</v>
      </c>
      <c r="Z2" s="36">
        <f>ROUND((Y2/90.9*100)*8.5%,2)</f>
        <v>5912.58</v>
      </c>
    </row>
    <row r="3" spans="1:26" ht="12.75">
      <c r="A3" s="45">
        <v>2</v>
      </c>
      <c r="B3" s="46" t="s">
        <v>419</v>
      </c>
      <c r="C3" s="46" t="s">
        <v>417</v>
      </c>
      <c r="D3" s="47" t="s">
        <v>420</v>
      </c>
      <c r="E3" s="46" t="s">
        <v>66</v>
      </c>
      <c r="F3" s="63">
        <v>100</v>
      </c>
      <c r="G3" s="32"/>
      <c r="H3" s="1">
        <v>108</v>
      </c>
      <c r="I3" s="1">
        <v>21</v>
      </c>
      <c r="J3" s="66"/>
      <c r="K3" s="66"/>
      <c r="L3" s="66"/>
      <c r="M3" s="64"/>
      <c r="N3" s="35">
        <f>H3*Parametri!$B$3</f>
        <v>17663.4</v>
      </c>
      <c r="O3" s="35">
        <f>I3*Parametri!$B$4</f>
        <v>2436.84</v>
      </c>
      <c r="P3" s="35">
        <f>F3*Parametri!$B$7</f>
        <v>5513</v>
      </c>
      <c r="Q3" s="35">
        <f>F3*Parametri!$B$8</f>
        <v>14205.000000000002</v>
      </c>
      <c r="R3" s="35">
        <f>I3*Parametri!$B$9</f>
        <v>1960.35</v>
      </c>
      <c r="S3" s="35">
        <f>F3*Parametri!$B$12</f>
        <v>32533.999999999996</v>
      </c>
      <c r="T3" s="35">
        <f>G3*Parametri!$B$13</f>
        <v>0</v>
      </c>
      <c r="U3" s="36">
        <f>IF(J3="si",Parametri!$B$14,0)</f>
        <v>0</v>
      </c>
      <c r="V3" s="36">
        <f>IF(K3="si",Parametri!$B$15,0)</f>
        <v>0</v>
      </c>
      <c r="W3" s="36">
        <f>IF(L3="si",Parametri!$B$16,0)</f>
        <v>0</v>
      </c>
      <c r="X3" s="37">
        <f>IF(M3="si",Parametri!$B$17,0)</f>
        <v>0</v>
      </c>
      <c r="Y3" s="36">
        <f aca="true" t="shared" si="0" ref="Y3:Y17">SUM(N3:X3)</f>
        <v>74312.59</v>
      </c>
      <c r="Z3" s="36">
        <f aca="true" t="shared" si="1" ref="Z3:Z17">ROUND((Y3/90.9*100)*8.5%,2)</f>
        <v>6948.92</v>
      </c>
    </row>
    <row r="4" spans="1:26" ht="12.75">
      <c r="A4" s="45">
        <v>3</v>
      </c>
      <c r="B4" s="46" t="s">
        <v>421</v>
      </c>
      <c r="C4" s="46" t="s">
        <v>417</v>
      </c>
      <c r="D4" s="47" t="s">
        <v>422</v>
      </c>
      <c r="E4" s="46" t="s">
        <v>66</v>
      </c>
      <c r="F4" s="63">
        <v>71</v>
      </c>
      <c r="G4" s="32"/>
      <c r="H4" s="1">
        <v>75</v>
      </c>
      <c r="I4" s="1">
        <v>17</v>
      </c>
      <c r="J4" s="66"/>
      <c r="K4" s="66"/>
      <c r="L4" s="66"/>
      <c r="M4" s="64"/>
      <c r="N4" s="35">
        <f>H4*Parametri!$B$3</f>
        <v>12266.25</v>
      </c>
      <c r="O4" s="35">
        <f>I4*Parametri!$B$4</f>
        <v>1972.68</v>
      </c>
      <c r="P4" s="35">
        <f>F4*Parametri!$B$7</f>
        <v>3914.23</v>
      </c>
      <c r="Q4" s="35">
        <f>F4*Parametri!$B$8</f>
        <v>10085.550000000001</v>
      </c>
      <c r="R4" s="35">
        <f>I4*Parametri!$B$9</f>
        <v>1586.9499999999998</v>
      </c>
      <c r="S4" s="35">
        <f>F4*Parametri!$B$12</f>
        <v>23099.14</v>
      </c>
      <c r="T4" s="35">
        <f>G4*Parametri!$B$13</f>
        <v>0</v>
      </c>
      <c r="U4" s="36">
        <f>IF(J4="si",Parametri!$B$14,0)</f>
        <v>0</v>
      </c>
      <c r="V4" s="36">
        <f>IF(K4="si",Parametri!$B$15,0)</f>
        <v>0</v>
      </c>
      <c r="W4" s="36">
        <f>IF(L4="si",Parametri!$B$16,0)</f>
        <v>0</v>
      </c>
      <c r="X4" s="37">
        <f>IF(M4="si",Parametri!$B$17,0)</f>
        <v>0</v>
      </c>
      <c r="Y4" s="36">
        <f t="shared" si="0"/>
        <v>52924.8</v>
      </c>
      <c r="Z4" s="36">
        <f t="shared" si="1"/>
        <v>4948.96</v>
      </c>
    </row>
    <row r="5" spans="1:26" ht="12.75">
      <c r="A5" s="45">
        <v>4</v>
      </c>
      <c r="B5" s="46" t="s">
        <v>423</v>
      </c>
      <c r="C5" s="46" t="s">
        <v>417</v>
      </c>
      <c r="D5" s="47" t="s">
        <v>424</v>
      </c>
      <c r="E5" s="46" t="s">
        <v>66</v>
      </c>
      <c r="F5" s="63">
        <v>66</v>
      </c>
      <c r="G5" s="32"/>
      <c r="H5" s="1">
        <v>71</v>
      </c>
      <c r="I5" s="1">
        <v>18</v>
      </c>
      <c r="J5" s="66"/>
      <c r="K5" s="108" t="s">
        <v>83</v>
      </c>
      <c r="L5" s="108" t="s">
        <v>83</v>
      </c>
      <c r="M5" s="64"/>
      <c r="N5" s="35">
        <f>H5*Parametri!$B$3</f>
        <v>11612.050000000001</v>
      </c>
      <c r="O5" s="35">
        <f>I5*Parametri!$B$4</f>
        <v>2088.7200000000003</v>
      </c>
      <c r="P5" s="35">
        <f>F5*Parametri!$B$7</f>
        <v>3638.5800000000004</v>
      </c>
      <c r="Q5" s="35">
        <f>F5*Parametri!$B$8</f>
        <v>9375.300000000001</v>
      </c>
      <c r="R5" s="35">
        <f>I5*Parametri!$B$9</f>
        <v>1680.3</v>
      </c>
      <c r="S5" s="35">
        <f>F5*Parametri!$B$12</f>
        <v>21472.44</v>
      </c>
      <c r="T5" s="35">
        <f>G5*Parametri!$B$13</f>
        <v>0</v>
      </c>
      <c r="U5" s="36">
        <f>IF(J5="si",Parametri!$B$14,0)</f>
        <v>0</v>
      </c>
      <c r="V5" s="36">
        <f>IF(K5="si",Parametri!$B$15,0)</f>
        <v>1408.38</v>
      </c>
      <c r="W5" s="36">
        <f>IF(L5="si",Parametri!$B$16,0)</f>
        <v>938.92</v>
      </c>
      <c r="X5" s="37">
        <f>IF(M5="si",Parametri!$B$17,0)</f>
        <v>0</v>
      </c>
      <c r="Y5" s="36">
        <f t="shared" si="0"/>
        <v>52214.689999999995</v>
      </c>
      <c r="Z5" s="36">
        <f t="shared" si="1"/>
        <v>4882.56</v>
      </c>
    </row>
    <row r="6" spans="1:26" ht="12.75">
      <c r="A6" s="45">
        <v>5</v>
      </c>
      <c r="B6" s="46" t="s">
        <v>425</v>
      </c>
      <c r="C6" s="46" t="s">
        <v>417</v>
      </c>
      <c r="D6" s="47" t="s">
        <v>426</v>
      </c>
      <c r="E6" s="46" t="s">
        <v>66</v>
      </c>
      <c r="F6" s="63">
        <v>86</v>
      </c>
      <c r="G6" s="32"/>
      <c r="H6" s="1">
        <v>91</v>
      </c>
      <c r="I6" s="1">
        <v>22</v>
      </c>
      <c r="J6" s="66"/>
      <c r="K6" s="108" t="s">
        <v>83</v>
      </c>
      <c r="L6" s="108" t="s">
        <v>83</v>
      </c>
      <c r="M6" s="64"/>
      <c r="N6" s="35">
        <f>H6*Parametri!$B$3</f>
        <v>14883.050000000001</v>
      </c>
      <c r="O6" s="35">
        <f>I6*Parametri!$B$4</f>
        <v>2552.88</v>
      </c>
      <c r="P6" s="35">
        <f>F6*Parametri!$B$7</f>
        <v>4741.18</v>
      </c>
      <c r="Q6" s="35">
        <f>F6*Parametri!$B$8</f>
        <v>12216.300000000001</v>
      </c>
      <c r="R6" s="35">
        <f>I6*Parametri!$B$9</f>
        <v>2053.7</v>
      </c>
      <c r="S6" s="35">
        <f>F6*Parametri!$B$12</f>
        <v>27979.239999999998</v>
      </c>
      <c r="T6" s="35">
        <f>G6*Parametri!$B$13</f>
        <v>0</v>
      </c>
      <c r="U6" s="36">
        <f>IF(J6="si",Parametri!$B$14,0)</f>
        <v>0</v>
      </c>
      <c r="V6" s="36">
        <f>IF(K6="si",Parametri!$B$15,0)</f>
        <v>1408.38</v>
      </c>
      <c r="W6" s="36">
        <f>IF(L6="si",Parametri!$B$16,0)</f>
        <v>938.92</v>
      </c>
      <c r="X6" s="37">
        <f>IF(M6="si",Parametri!$B$17,0)</f>
        <v>0</v>
      </c>
      <c r="Y6" s="36">
        <f t="shared" si="0"/>
        <v>66773.65</v>
      </c>
      <c r="Z6" s="36">
        <f t="shared" si="1"/>
        <v>6243.96</v>
      </c>
    </row>
    <row r="7" spans="1:26" ht="12.75">
      <c r="A7" s="45">
        <v>6</v>
      </c>
      <c r="B7" s="46" t="s">
        <v>427</v>
      </c>
      <c r="C7" s="46" t="s">
        <v>417</v>
      </c>
      <c r="D7" s="47" t="s">
        <v>428</v>
      </c>
      <c r="E7" s="46" t="s">
        <v>66</v>
      </c>
      <c r="F7" s="63">
        <v>65</v>
      </c>
      <c r="G7" s="32"/>
      <c r="H7" s="1">
        <v>87</v>
      </c>
      <c r="I7" s="1">
        <v>14</v>
      </c>
      <c r="J7" s="66"/>
      <c r="K7" s="66"/>
      <c r="L7" s="66"/>
      <c r="M7" s="64"/>
      <c r="N7" s="35">
        <f>H7*Parametri!$B$3</f>
        <v>14228.85</v>
      </c>
      <c r="O7" s="35">
        <f>I7*Parametri!$B$4</f>
        <v>1624.5600000000002</v>
      </c>
      <c r="P7" s="35">
        <f>F7*Parametri!$B$7</f>
        <v>3583.4500000000003</v>
      </c>
      <c r="Q7" s="35">
        <f>F7*Parametri!$B$8</f>
        <v>9233.25</v>
      </c>
      <c r="R7" s="35">
        <f>I7*Parametri!$B$9</f>
        <v>1306.8999999999999</v>
      </c>
      <c r="S7" s="35">
        <f>F7*Parametri!$B$12</f>
        <v>21147.1</v>
      </c>
      <c r="T7" s="35">
        <f>G7*Parametri!$B$13</f>
        <v>0</v>
      </c>
      <c r="U7" s="36">
        <f>IF(J7="si",Parametri!$B$14,0)</f>
        <v>0</v>
      </c>
      <c r="V7" s="36">
        <f>IF(K7="si",Parametri!$B$15,0)</f>
        <v>0</v>
      </c>
      <c r="W7" s="36">
        <f>IF(L7="si",Parametri!$B$16,0)</f>
        <v>0</v>
      </c>
      <c r="X7" s="37">
        <f>IF(M7="si",Parametri!$B$17,0)</f>
        <v>0</v>
      </c>
      <c r="Y7" s="36">
        <f t="shared" si="0"/>
        <v>51124.11</v>
      </c>
      <c r="Z7" s="36">
        <f t="shared" si="1"/>
        <v>4780.58</v>
      </c>
    </row>
    <row r="8" spans="1:26" ht="12.75">
      <c r="A8" s="45">
        <v>7</v>
      </c>
      <c r="B8" s="46" t="s">
        <v>429</v>
      </c>
      <c r="C8" s="46" t="s">
        <v>417</v>
      </c>
      <c r="D8" s="47" t="s">
        <v>430</v>
      </c>
      <c r="E8" s="46" t="s">
        <v>66</v>
      </c>
      <c r="F8" s="63">
        <v>86</v>
      </c>
      <c r="G8" s="32"/>
      <c r="H8" s="1">
        <v>95</v>
      </c>
      <c r="I8" s="1">
        <v>20</v>
      </c>
      <c r="J8" s="66"/>
      <c r="K8" s="66"/>
      <c r="L8" s="66"/>
      <c r="M8" s="64"/>
      <c r="N8" s="35">
        <f>H8*Parametri!$B$3</f>
        <v>15537.250000000002</v>
      </c>
      <c r="O8" s="35">
        <f>I8*Parametri!$B$4</f>
        <v>2320.8</v>
      </c>
      <c r="P8" s="35">
        <f>F8*Parametri!$B$7</f>
        <v>4741.18</v>
      </c>
      <c r="Q8" s="35">
        <f>F8*Parametri!$B$8</f>
        <v>12216.300000000001</v>
      </c>
      <c r="R8" s="35">
        <f>I8*Parametri!$B$9</f>
        <v>1867</v>
      </c>
      <c r="S8" s="35">
        <f>F8*Parametri!$B$12</f>
        <v>27979.239999999998</v>
      </c>
      <c r="T8" s="35">
        <f>G8*Parametri!$B$13</f>
        <v>0</v>
      </c>
      <c r="U8" s="36">
        <f>IF(J8="si",Parametri!$B$14,0)</f>
        <v>0</v>
      </c>
      <c r="V8" s="36">
        <f>IF(K8="si",Parametri!$B$15,0)</f>
        <v>0</v>
      </c>
      <c r="W8" s="36">
        <f>IF(L8="si",Parametri!$B$16,0)</f>
        <v>0</v>
      </c>
      <c r="X8" s="37">
        <f>IF(M8="si",Parametri!$B$17,0)</f>
        <v>0</v>
      </c>
      <c r="Y8" s="36">
        <f t="shared" si="0"/>
        <v>64661.770000000004</v>
      </c>
      <c r="Z8" s="36">
        <f t="shared" si="1"/>
        <v>6046.48</v>
      </c>
    </row>
    <row r="9" spans="1:26" ht="12.75">
      <c r="A9" s="45">
        <v>8</v>
      </c>
      <c r="B9" s="46" t="s">
        <v>431</v>
      </c>
      <c r="C9" s="46" t="s">
        <v>417</v>
      </c>
      <c r="D9" s="47" t="s">
        <v>432</v>
      </c>
      <c r="E9" s="46" t="s">
        <v>66</v>
      </c>
      <c r="F9" s="63">
        <v>94</v>
      </c>
      <c r="G9" s="32"/>
      <c r="H9" s="1">
        <v>99</v>
      </c>
      <c r="I9" s="1">
        <v>21</v>
      </c>
      <c r="J9" s="66"/>
      <c r="K9" s="66"/>
      <c r="L9" s="66"/>
      <c r="M9" s="64"/>
      <c r="N9" s="35">
        <f>H9*Parametri!$B$3</f>
        <v>16191.45</v>
      </c>
      <c r="O9" s="35">
        <f>I9*Parametri!$B$4</f>
        <v>2436.84</v>
      </c>
      <c r="P9" s="35">
        <f>F9*Parametri!$B$7</f>
        <v>5182.22</v>
      </c>
      <c r="Q9" s="35">
        <f>F9*Parametri!$B$8</f>
        <v>13352.7</v>
      </c>
      <c r="R9" s="35">
        <f>I9*Parametri!$B$9</f>
        <v>1960.35</v>
      </c>
      <c r="S9" s="35">
        <f>F9*Parametri!$B$12</f>
        <v>30581.96</v>
      </c>
      <c r="T9" s="35">
        <f>G9*Parametri!$B$13</f>
        <v>0</v>
      </c>
      <c r="U9" s="36">
        <f>IF(J9="si",Parametri!$B$14,0)</f>
        <v>0</v>
      </c>
      <c r="V9" s="36">
        <f>IF(K9="si",Parametri!$B$15,0)</f>
        <v>0</v>
      </c>
      <c r="W9" s="36">
        <f>IF(L9="si",Parametri!$B$16,0)</f>
        <v>0</v>
      </c>
      <c r="X9" s="37">
        <f>IF(M9="si",Parametri!$B$17,0)</f>
        <v>0</v>
      </c>
      <c r="Y9" s="36">
        <f t="shared" si="0"/>
        <v>69705.52</v>
      </c>
      <c r="Z9" s="36">
        <f t="shared" si="1"/>
        <v>6518.12</v>
      </c>
    </row>
    <row r="10" spans="1:26" ht="12.75">
      <c r="A10" s="45">
        <v>9</v>
      </c>
      <c r="B10" s="46" t="s">
        <v>433</v>
      </c>
      <c r="C10" s="46" t="s">
        <v>417</v>
      </c>
      <c r="D10" s="47" t="s">
        <v>434</v>
      </c>
      <c r="E10" s="46" t="s">
        <v>66</v>
      </c>
      <c r="F10" s="63">
        <v>80</v>
      </c>
      <c r="G10" s="32"/>
      <c r="H10" s="1">
        <v>89</v>
      </c>
      <c r="I10" s="1">
        <v>18</v>
      </c>
      <c r="J10" s="66"/>
      <c r="K10" s="66"/>
      <c r="L10" s="66"/>
      <c r="M10" s="64"/>
      <c r="N10" s="35">
        <f>H10*Parametri!$B$3</f>
        <v>14555.95</v>
      </c>
      <c r="O10" s="35">
        <f>I10*Parametri!$B$4</f>
        <v>2088.7200000000003</v>
      </c>
      <c r="P10" s="35">
        <f>F10*Parametri!$B$7</f>
        <v>4410.400000000001</v>
      </c>
      <c r="Q10" s="35">
        <f>F10*Parametri!$B$8</f>
        <v>11364</v>
      </c>
      <c r="R10" s="35">
        <f>I10*Parametri!$B$9</f>
        <v>1680.3</v>
      </c>
      <c r="S10" s="35">
        <f>F10*Parametri!$B$12</f>
        <v>26027.199999999997</v>
      </c>
      <c r="T10" s="35">
        <f>G10*Parametri!$B$13</f>
        <v>0</v>
      </c>
      <c r="U10" s="36">
        <f>IF(J10="si",Parametri!$B$14,0)</f>
        <v>0</v>
      </c>
      <c r="V10" s="36">
        <f>IF(K10="si",Parametri!$B$15,0)</f>
        <v>0</v>
      </c>
      <c r="W10" s="36">
        <f>IF(L10="si",Parametri!$B$16,0)</f>
        <v>0</v>
      </c>
      <c r="X10" s="37">
        <f>IF(M10="si",Parametri!$B$17,0)</f>
        <v>0</v>
      </c>
      <c r="Y10" s="36">
        <f t="shared" si="0"/>
        <v>60126.57</v>
      </c>
      <c r="Z10" s="36">
        <f t="shared" si="1"/>
        <v>5622.4</v>
      </c>
    </row>
    <row r="11" spans="1:26" ht="12.75">
      <c r="A11" s="45">
        <v>10</v>
      </c>
      <c r="B11" s="46" t="s">
        <v>435</v>
      </c>
      <c r="C11" s="46" t="s">
        <v>417</v>
      </c>
      <c r="D11" s="47" t="s">
        <v>436</v>
      </c>
      <c r="E11" s="46" t="s">
        <v>66</v>
      </c>
      <c r="F11" s="63">
        <v>82</v>
      </c>
      <c r="G11" s="32"/>
      <c r="H11" s="1">
        <v>88</v>
      </c>
      <c r="I11" s="1">
        <v>21</v>
      </c>
      <c r="J11" s="66"/>
      <c r="K11" s="66"/>
      <c r="L11" s="66"/>
      <c r="M11" s="64"/>
      <c r="N11" s="35">
        <f>H11*Parametri!$B$3</f>
        <v>14392.400000000001</v>
      </c>
      <c r="O11" s="35">
        <f>I11*Parametri!$B$4</f>
        <v>2436.84</v>
      </c>
      <c r="P11" s="35">
        <f>F11*Parametri!$B$7</f>
        <v>4520.66</v>
      </c>
      <c r="Q11" s="35">
        <f>F11*Parametri!$B$8</f>
        <v>11648.1</v>
      </c>
      <c r="R11" s="35">
        <f>I11*Parametri!$B$9</f>
        <v>1960.35</v>
      </c>
      <c r="S11" s="35">
        <f>F11*Parametri!$B$12</f>
        <v>26677.879999999997</v>
      </c>
      <c r="T11" s="35">
        <f>G11*Parametri!$B$13</f>
        <v>0</v>
      </c>
      <c r="U11" s="36">
        <f>IF(J11="si",Parametri!$B$14,0)</f>
        <v>0</v>
      </c>
      <c r="V11" s="36">
        <f>IF(K11="si",Parametri!$B$15,0)</f>
        <v>0</v>
      </c>
      <c r="W11" s="36">
        <f>IF(L11="si",Parametri!$B$16,0)</f>
        <v>0</v>
      </c>
      <c r="X11" s="37">
        <f>IF(M11="si",Parametri!$B$17,0)</f>
        <v>0</v>
      </c>
      <c r="Y11" s="36">
        <f t="shared" si="0"/>
        <v>61636.229999999996</v>
      </c>
      <c r="Z11" s="36">
        <f t="shared" si="1"/>
        <v>5763.56</v>
      </c>
    </row>
    <row r="12" spans="1:26" ht="12.75">
      <c r="A12" s="45">
        <v>11</v>
      </c>
      <c r="B12" s="46" t="s">
        <v>437</v>
      </c>
      <c r="C12" s="46" t="s">
        <v>417</v>
      </c>
      <c r="D12" s="47" t="s">
        <v>438</v>
      </c>
      <c r="E12" s="46" t="s">
        <v>66</v>
      </c>
      <c r="F12" s="63">
        <v>71</v>
      </c>
      <c r="G12" s="32"/>
      <c r="H12" s="1">
        <v>78</v>
      </c>
      <c r="I12" s="1">
        <v>17</v>
      </c>
      <c r="J12" s="66"/>
      <c r="K12" s="66"/>
      <c r="L12" s="66"/>
      <c r="M12" s="64"/>
      <c r="N12" s="35">
        <f>H12*Parametri!$B$3</f>
        <v>12756.900000000001</v>
      </c>
      <c r="O12" s="35">
        <f>I12*Parametri!$B$4</f>
        <v>1972.68</v>
      </c>
      <c r="P12" s="35">
        <f>F12*Parametri!$B$7</f>
        <v>3914.23</v>
      </c>
      <c r="Q12" s="35">
        <f>F12*Parametri!$B$8</f>
        <v>10085.550000000001</v>
      </c>
      <c r="R12" s="35">
        <f>I12*Parametri!$B$9</f>
        <v>1586.9499999999998</v>
      </c>
      <c r="S12" s="35">
        <f>F12*Parametri!$B$12</f>
        <v>23099.14</v>
      </c>
      <c r="T12" s="35">
        <f>G12*Parametri!$B$13</f>
        <v>0</v>
      </c>
      <c r="U12" s="36">
        <f>IF(J12="si",Parametri!$B$14,0)</f>
        <v>0</v>
      </c>
      <c r="V12" s="36">
        <f>IF(K12="si",Parametri!$B$15,0)</f>
        <v>0</v>
      </c>
      <c r="W12" s="36">
        <f>IF(L12="si",Parametri!$B$16,0)</f>
        <v>0</v>
      </c>
      <c r="X12" s="37">
        <f>IF(M12="si",Parametri!$B$17,0)</f>
        <v>0</v>
      </c>
      <c r="Y12" s="36">
        <f t="shared" si="0"/>
        <v>53415.45</v>
      </c>
      <c r="Z12" s="36">
        <f t="shared" si="1"/>
        <v>4994.84</v>
      </c>
    </row>
    <row r="13" spans="1:26" ht="12.75">
      <c r="A13" s="45">
        <v>12</v>
      </c>
      <c r="B13" s="46" t="s">
        <v>439</v>
      </c>
      <c r="C13" s="46" t="s">
        <v>417</v>
      </c>
      <c r="D13" s="47" t="s">
        <v>440</v>
      </c>
      <c r="E13" s="46" t="s">
        <v>66</v>
      </c>
      <c r="F13" s="63">
        <v>81</v>
      </c>
      <c r="G13" s="32"/>
      <c r="H13" s="1">
        <v>90</v>
      </c>
      <c r="I13" s="1">
        <v>18</v>
      </c>
      <c r="J13" s="66"/>
      <c r="K13" s="108" t="s">
        <v>83</v>
      </c>
      <c r="L13" s="108" t="s">
        <v>83</v>
      </c>
      <c r="M13" s="64"/>
      <c r="N13" s="35">
        <f>H13*Parametri!$B$3</f>
        <v>14719.500000000002</v>
      </c>
      <c r="O13" s="35">
        <f>I13*Parametri!$B$4</f>
        <v>2088.7200000000003</v>
      </c>
      <c r="P13" s="35">
        <f>F13*Parametri!$B$7</f>
        <v>4465.530000000001</v>
      </c>
      <c r="Q13" s="35">
        <f>F13*Parametri!$B$8</f>
        <v>11506.050000000001</v>
      </c>
      <c r="R13" s="35">
        <f>I13*Parametri!$B$9</f>
        <v>1680.3</v>
      </c>
      <c r="S13" s="35">
        <f>F13*Parametri!$B$12</f>
        <v>26352.539999999997</v>
      </c>
      <c r="T13" s="35">
        <f>G13*Parametri!$B$13</f>
        <v>0</v>
      </c>
      <c r="U13" s="36">
        <f>IF(J13="si",Parametri!$B$14,0)</f>
        <v>0</v>
      </c>
      <c r="V13" s="36">
        <f>IF(K13="si",Parametri!$B$15,0)</f>
        <v>1408.38</v>
      </c>
      <c r="W13" s="36">
        <f>IF(L13="si",Parametri!$B$16,0)</f>
        <v>938.92</v>
      </c>
      <c r="X13" s="37">
        <f>IF(M13="si",Parametri!$B$17,0)</f>
        <v>0</v>
      </c>
      <c r="Y13" s="36">
        <f t="shared" si="0"/>
        <v>63159.939999999995</v>
      </c>
      <c r="Z13" s="36">
        <f t="shared" si="1"/>
        <v>5906.04</v>
      </c>
    </row>
    <row r="14" spans="1:26" ht="12.75">
      <c r="A14" s="45">
        <v>13</v>
      </c>
      <c r="B14" s="46" t="s">
        <v>441</v>
      </c>
      <c r="C14" s="46" t="s">
        <v>417</v>
      </c>
      <c r="D14" s="47" t="s">
        <v>442</v>
      </c>
      <c r="E14" s="46" t="s">
        <v>66</v>
      </c>
      <c r="F14" s="63">
        <v>72</v>
      </c>
      <c r="G14" s="32"/>
      <c r="H14" s="1">
        <v>76</v>
      </c>
      <c r="I14" s="1">
        <v>19</v>
      </c>
      <c r="J14" s="66"/>
      <c r="K14" s="66"/>
      <c r="L14" s="66"/>
      <c r="M14" s="64"/>
      <c r="N14" s="35">
        <f>H14*Parametri!$B$3</f>
        <v>12429.800000000001</v>
      </c>
      <c r="O14" s="35">
        <f>I14*Parametri!$B$4</f>
        <v>2204.76</v>
      </c>
      <c r="P14" s="35">
        <f>F14*Parametri!$B$7</f>
        <v>3969.36</v>
      </c>
      <c r="Q14" s="35">
        <f>F14*Parametri!$B$8</f>
        <v>10227.6</v>
      </c>
      <c r="R14" s="35">
        <f>I14*Parametri!$B$9</f>
        <v>1773.6499999999999</v>
      </c>
      <c r="S14" s="35">
        <f>F14*Parametri!$B$12</f>
        <v>23424.48</v>
      </c>
      <c r="T14" s="35">
        <f>G14*Parametri!$B$13</f>
        <v>0</v>
      </c>
      <c r="U14" s="36">
        <f>IF(J14="si",Parametri!$B$14,0)</f>
        <v>0</v>
      </c>
      <c r="V14" s="36">
        <f>IF(K14="si",Parametri!$B$15,0)</f>
        <v>0</v>
      </c>
      <c r="W14" s="36">
        <f>IF(L14="si",Parametri!$B$16,0)</f>
        <v>0</v>
      </c>
      <c r="X14" s="37">
        <f>IF(M14="si",Parametri!$B$17,0)</f>
        <v>0</v>
      </c>
      <c r="Y14" s="36">
        <f t="shared" si="0"/>
        <v>54029.65000000001</v>
      </c>
      <c r="Z14" s="36">
        <f t="shared" si="1"/>
        <v>5052.28</v>
      </c>
    </row>
    <row r="15" spans="1:26" ht="12.75">
      <c r="A15" s="45">
        <v>14</v>
      </c>
      <c r="B15" s="46" t="s">
        <v>443</v>
      </c>
      <c r="C15" s="46" t="s">
        <v>417</v>
      </c>
      <c r="D15" s="47" t="s">
        <v>444</v>
      </c>
      <c r="E15" s="46" t="s">
        <v>66</v>
      </c>
      <c r="F15" s="63">
        <v>59</v>
      </c>
      <c r="G15" s="32"/>
      <c r="H15" s="1">
        <v>65</v>
      </c>
      <c r="I15" s="1">
        <v>17</v>
      </c>
      <c r="J15" s="66"/>
      <c r="K15" s="66"/>
      <c r="L15" s="66"/>
      <c r="M15" s="64"/>
      <c r="N15" s="35">
        <f>H15*Parametri!$B$3</f>
        <v>10630.75</v>
      </c>
      <c r="O15" s="35">
        <f>I15*Parametri!$B$4</f>
        <v>1972.68</v>
      </c>
      <c r="P15" s="35">
        <f>F15*Parametri!$B$7</f>
        <v>3252.67</v>
      </c>
      <c r="Q15" s="35">
        <f>F15*Parametri!$B$8</f>
        <v>8380.95</v>
      </c>
      <c r="R15" s="35">
        <f>I15*Parametri!$B$9</f>
        <v>1586.9499999999998</v>
      </c>
      <c r="S15" s="35">
        <f>F15*Parametri!$B$12</f>
        <v>19195.059999999998</v>
      </c>
      <c r="T15" s="35">
        <f>G15*Parametri!$B$13</f>
        <v>0</v>
      </c>
      <c r="U15" s="36">
        <f>IF(J15="si",Parametri!$B$14,0)</f>
        <v>0</v>
      </c>
      <c r="V15" s="36">
        <f>IF(K15="si",Parametri!$B$15,0)</f>
        <v>0</v>
      </c>
      <c r="W15" s="36">
        <f>IF(L15="si",Parametri!$B$16,0)</f>
        <v>0</v>
      </c>
      <c r="X15" s="37">
        <f>IF(M15="si",Parametri!$B$17,0)</f>
        <v>0</v>
      </c>
      <c r="Y15" s="36">
        <f t="shared" si="0"/>
        <v>45019.06</v>
      </c>
      <c r="Z15" s="36">
        <f t="shared" si="1"/>
        <v>4209.7</v>
      </c>
    </row>
    <row r="16" spans="1:26" ht="12.75">
      <c r="A16" s="45">
        <v>15</v>
      </c>
      <c r="B16" s="46" t="s">
        <v>445</v>
      </c>
      <c r="C16" s="46" t="s">
        <v>417</v>
      </c>
      <c r="D16" s="47" t="s">
        <v>446</v>
      </c>
      <c r="E16" s="46" t="s">
        <v>66</v>
      </c>
      <c r="F16" s="63">
        <v>72</v>
      </c>
      <c r="G16" s="32"/>
      <c r="H16" s="1">
        <v>87</v>
      </c>
      <c r="I16" s="1">
        <v>18</v>
      </c>
      <c r="J16" s="66"/>
      <c r="K16" s="108" t="s">
        <v>83</v>
      </c>
      <c r="L16" s="66"/>
      <c r="M16" s="64"/>
      <c r="N16" s="35">
        <f>H16*Parametri!$B$3</f>
        <v>14228.85</v>
      </c>
      <c r="O16" s="35">
        <f>I16*Parametri!$B$4</f>
        <v>2088.7200000000003</v>
      </c>
      <c r="P16" s="35">
        <f>F16*Parametri!$B$7</f>
        <v>3969.36</v>
      </c>
      <c r="Q16" s="35">
        <f>F16*Parametri!$B$8</f>
        <v>10227.6</v>
      </c>
      <c r="R16" s="35">
        <f>I16*Parametri!$B$9</f>
        <v>1680.3</v>
      </c>
      <c r="S16" s="35">
        <f>F16*Parametri!$B$12</f>
        <v>23424.48</v>
      </c>
      <c r="T16" s="35">
        <f>G16*Parametri!$B$13</f>
        <v>0</v>
      </c>
      <c r="U16" s="36">
        <f>IF(J16="si",Parametri!$B$14,0)</f>
        <v>0</v>
      </c>
      <c r="V16" s="36">
        <f>IF(K16="si",Parametri!$B$15,0)</f>
        <v>1408.38</v>
      </c>
      <c r="W16" s="36">
        <f>IF(L16="si",Parametri!$B$16,0)</f>
        <v>0</v>
      </c>
      <c r="X16" s="37">
        <f>IF(M16="si",Parametri!$B$17,0)</f>
        <v>0</v>
      </c>
      <c r="Y16" s="36">
        <f t="shared" si="0"/>
        <v>57027.689999999995</v>
      </c>
      <c r="Z16" s="36">
        <f t="shared" si="1"/>
        <v>5332.62</v>
      </c>
    </row>
    <row r="17" spans="1:26" ht="12.75">
      <c r="A17" s="45">
        <v>16</v>
      </c>
      <c r="B17" s="46" t="s">
        <v>447</v>
      </c>
      <c r="C17" s="46" t="s">
        <v>417</v>
      </c>
      <c r="D17" s="47" t="s">
        <v>448</v>
      </c>
      <c r="E17" s="46" t="s">
        <v>66</v>
      </c>
      <c r="F17" s="63">
        <v>81</v>
      </c>
      <c r="G17" s="32"/>
      <c r="H17" s="1">
        <v>90</v>
      </c>
      <c r="I17" s="1">
        <v>24</v>
      </c>
      <c r="J17" s="66"/>
      <c r="K17" s="108" t="s">
        <v>83</v>
      </c>
      <c r="L17" s="66"/>
      <c r="M17" s="64"/>
      <c r="N17" s="35">
        <f>H17*Parametri!$B$3</f>
        <v>14719.500000000002</v>
      </c>
      <c r="O17" s="35">
        <f>I17*Parametri!$B$4</f>
        <v>2784.96</v>
      </c>
      <c r="P17" s="35">
        <f>F17*Parametri!$B$7</f>
        <v>4465.530000000001</v>
      </c>
      <c r="Q17" s="35">
        <f>F17*Parametri!$B$8</f>
        <v>11506.050000000001</v>
      </c>
      <c r="R17" s="35">
        <f>I17*Parametri!$B$9</f>
        <v>2240.3999999999996</v>
      </c>
      <c r="S17" s="35">
        <f>F17*Parametri!$B$12</f>
        <v>26352.539999999997</v>
      </c>
      <c r="T17" s="35">
        <f>G17*Parametri!$B$13</f>
        <v>0</v>
      </c>
      <c r="U17" s="36">
        <f>IF(J17="si",Parametri!$B$14,0)</f>
        <v>0</v>
      </c>
      <c r="V17" s="36">
        <f>IF(K17="si",Parametri!$B$15,0)</f>
        <v>1408.38</v>
      </c>
      <c r="W17" s="36">
        <f>IF(L17="si",Parametri!$B$16,0)</f>
        <v>0</v>
      </c>
      <c r="X17" s="37">
        <f>IF(M17="si",Parametri!$B$17,0)</f>
        <v>0</v>
      </c>
      <c r="Y17" s="36">
        <f t="shared" si="0"/>
        <v>63477.36000000001</v>
      </c>
      <c r="Z17" s="36">
        <f t="shared" si="1"/>
        <v>5935.73</v>
      </c>
    </row>
    <row r="18" spans="1:26" ht="12.75">
      <c r="A18" s="45">
        <v>17</v>
      </c>
      <c r="B18" s="46" t="s">
        <v>449</v>
      </c>
      <c r="C18" s="46" t="s">
        <v>417</v>
      </c>
      <c r="D18" s="47" t="s">
        <v>450</v>
      </c>
      <c r="E18" s="46" t="s">
        <v>66</v>
      </c>
      <c r="F18" s="63">
        <v>84</v>
      </c>
      <c r="G18" s="32"/>
      <c r="H18" s="1">
        <v>91</v>
      </c>
      <c r="I18" s="1">
        <v>23</v>
      </c>
      <c r="J18" s="108" t="s">
        <v>83</v>
      </c>
      <c r="K18" s="90"/>
      <c r="L18" s="108" t="s">
        <v>83</v>
      </c>
      <c r="M18" s="64"/>
      <c r="N18" s="35">
        <f>H18*Parametri!$B$3</f>
        <v>14883.050000000001</v>
      </c>
      <c r="O18" s="35">
        <f>I18*Parametri!$B$4</f>
        <v>2668.92</v>
      </c>
      <c r="P18" s="35">
        <f>F18*Parametri!$B$7</f>
        <v>4630.92</v>
      </c>
      <c r="Q18" s="35">
        <f>F18*Parametri!$B$8</f>
        <v>11932.2</v>
      </c>
      <c r="R18" s="35">
        <f>I18*Parametri!$B$9</f>
        <v>2147.0499999999997</v>
      </c>
      <c r="S18" s="35">
        <f>F18*Parametri!$B$12</f>
        <v>27328.559999999998</v>
      </c>
      <c r="T18" s="35">
        <f>G18*Parametri!$B$13</f>
        <v>0</v>
      </c>
      <c r="U18" s="36">
        <f>IF(J18="si",Parametri!$B$14,0)</f>
        <v>1408.38</v>
      </c>
      <c r="V18" s="36">
        <f>IF(K18="si",Parametri!$B$15,0)</f>
        <v>0</v>
      </c>
      <c r="W18" s="36">
        <f>IF(L18="si",Parametri!$B$16,0)</f>
        <v>938.92</v>
      </c>
      <c r="X18" s="37">
        <f>IF(M18="si",Parametri!$B$17,0)</f>
        <v>0</v>
      </c>
      <c r="Y18" s="36">
        <f aca="true" t="shared" si="2" ref="Y18:Y33">SUM(N18:X18)</f>
        <v>65938</v>
      </c>
      <c r="Z18" s="36">
        <f aca="true" t="shared" si="3" ref="Z18:Z33">ROUND((Y18/90.9*100)*8.5%,2)</f>
        <v>6165.82</v>
      </c>
    </row>
    <row r="19" spans="1:26" ht="12.75">
      <c r="A19" s="45">
        <v>18</v>
      </c>
      <c r="B19" s="46" t="s">
        <v>451</v>
      </c>
      <c r="C19" s="46" t="s">
        <v>417</v>
      </c>
      <c r="D19" s="47" t="s">
        <v>452</v>
      </c>
      <c r="E19" s="46" t="s">
        <v>66</v>
      </c>
      <c r="F19" s="63">
        <v>47</v>
      </c>
      <c r="G19" s="32"/>
      <c r="H19" s="1">
        <v>52</v>
      </c>
      <c r="I19" s="1">
        <v>14</v>
      </c>
      <c r="J19" s="66"/>
      <c r="K19" s="66"/>
      <c r="L19" s="66"/>
      <c r="M19" s="64"/>
      <c r="N19" s="35">
        <f>H19*Parametri!$B$3</f>
        <v>8504.6</v>
      </c>
      <c r="O19" s="35">
        <f>I19*Parametri!$B$4</f>
        <v>1624.5600000000002</v>
      </c>
      <c r="P19" s="35">
        <f>F19*Parametri!$B$7</f>
        <v>2591.11</v>
      </c>
      <c r="Q19" s="35">
        <f>F19*Parametri!$B$8</f>
        <v>6676.35</v>
      </c>
      <c r="R19" s="35">
        <f>I19*Parametri!$B$9</f>
        <v>1306.8999999999999</v>
      </c>
      <c r="S19" s="35">
        <f>F19*Parametri!$B$12</f>
        <v>15290.98</v>
      </c>
      <c r="T19" s="35">
        <f>G19*Parametri!$B$13</f>
        <v>0</v>
      </c>
      <c r="U19" s="36">
        <f>IF(J19="si",Parametri!$B$14,0)</f>
        <v>0</v>
      </c>
      <c r="V19" s="36">
        <f>IF(K19="si",Parametri!$B$15,0)</f>
        <v>0</v>
      </c>
      <c r="W19" s="36">
        <f>IF(L19="si",Parametri!$B$16,0)</f>
        <v>0</v>
      </c>
      <c r="X19" s="37">
        <f>IF(M19="si",Parametri!$B$17,0)</f>
        <v>0</v>
      </c>
      <c r="Y19" s="36">
        <f t="shared" si="2"/>
        <v>35994.5</v>
      </c>
      <c r="Z19" s="36">
        <f t="shared" si="3"/>
        <v>3365.82</v>
      </c>
    </row>
    <row r="20" spans="1:26" ht="12.75">
      <c r="A20" s="45">
        <v>19</v>
      </c>
      <c r="B20" s="46" t="s">
        <v>453</v>
      </c>
      <c r="C20" s="46" t="s">
        <v>417</v>
      </c>
      <c r="D20" s="47" t="s">
        <v>454</v>
      </c>
      <c r="E20" s="46" t="s">
        <v>66</v>
      </c>
      <c r="F20" s="63">
        <v>103</v>
      </c>
      <c r="G20" s="32"/>
      <c r="H20" s="1">
        <v>110</v>
      </c>
      <c r="I20" s="1">
        <v>18</v>
      </c>
      <c r="J20" s="66"/>
      <c r="K20" s="66"/>
      <c r="L20" s="66"/>
      <c r="M20" s="64"/>
      <c r="N20" s="35">
        <f>H20*Parametri!$B$3</f>
        <v>17990.5</v>
      </c>
      <c r="O20" s="35">
        <f>I20*Parametri!$B$4</f>
        <v>2088.7200000000003</v>
      </c>
      <c r="P20" s="35">
        <f>F20*Parametri!$B$7</f>
        <v>5678.39</v>
      </c>
      <c r="Q20" s="35">
        <f>F20*Parametri!$B$8</f>
        <v>14631.150000000001</v>
      </c>
      <c r="R20" s="35">
        <f>I20*Parametri!$B$9</f>
        <v>1680.3</v>
      </c>
      <c r="S20" s="35">
        <f>F20*Parametri!$B$12</f>
        <v>33510.02</v>
      </c>
      <c r="T20" s="35">
        <f>G20*Parametri!$B$13</f>
        <v>0</v>
      </c>
      <c r="U20" s="36">
        <f>IF(J20="si",Parametri!$B$14,0)</f>
        <v>0</v>
      </c>
      <c r="V20" s="36">
        <f>IF(K20="si",Parametri!$B$15,0)</f>
        <v>0</v>
      </c>
      <c r="W20" s="36">
        <f>IF(L20="si",Parametri!$B$16,0)</f>
        <v>0</v>
      </c>
      <c r="X20" s="37">
        <f>IF(M20="si",Parametri!$B$17,0)</f>
        <v>0</v>
      </c>
      <c r="Y20" s="36">
        <f t="shared" si="2"/>
        <v>75579.08</v>
      </c>
      <c r="Z20" s="36">
        <f t="shared" si="3"/>
        <v>7067.35</v>
      </c>
    </row>
    <row r="21" spans="1:26" ht="12.75">
      <c r="A21" s="45">
        <v>20</v>
      </c>
      <c r="B21" s="46" t="s">
        <v>455</v>
      </c>
      <c r="C21" s="46" t="s">
        <v>417</v>
      </c>
      <c r="D21" s="47" t="s">
        <v>456</v>
      </c>
      <c r="E21" s="46" t="s">
        <v>66</v>
      </c>
      <c r="F21" s="63">
        <v>92</v>
      </c>
      <c r="G21" s="32"/>
      <c r="H21" s="1">
        <v>97</v>
      </c>
      <c r="I21" s="1">
        <v>22</v>
      </c>
      <c r="J21" s="66"/>
      <c r="K21" s="66"/>
      <c r="L21" s="66"/>
      <c r="M21" s="64"/>
      <c r="N21" s="35">
        <f>H21*Parametri!$B$3</f>
        <v>15864.35</v>
      </c>
      <c r="O21" s="35">
        <f>I21*Parametri!$B$4</f>
        <v>2552.88</v>
      </c>
      <c r="P21" s="35">
        <f>F21*Parametri!$B$7</f>
        <v>5071.96</v>
      </c>
      <c r="Q21" s="35">
        <f>F21*Parametri!$B$8</f>
        <v>13068.6</v>
      </c>
      <c r="R21" s="35">
        <f>I21*Parametri!$B$9</f>
        <v>2053.7</v>
      </c>
      <c r="S21" s="35">
        <f>F21*Parametri!$B$12</f>
        <v>29931.28</v>
      </c>
      <c r="T21" s="35">
        <f>G21*Parametri!$B$13</f>
        <v>0</v>
      </c>
      <c r="U21" s="36">
        <f>IF(J21="si",Parametri!$B$14,0)</f>
        <v>0</v>
      </c>
      <c r="V21" s="36">
        <f>IF(K21="si",Parametri!$B$15,0)</f>
        <v>0</v>
      </c>
      <c r="W21" s="36">
        <f>IF(L21="si",Parametri!$B$16,0)</f>
        <v>0</v>
      </c>
      <c r="X21" s="37">
        <f>IF(M21="si",Parametri!$B$17,0)</f>
        <v>0</v>
      </c>
      <c r="Y21" s="36">
        <f t="shared" si="2"/>
        <v>68542.76999999999</v>
      </c>
      <c r="Z21" s="36">
        <f t="shared" si="3"/>
        <v>6409.39</v>
      </c>
    </row>
    <row r="22" spans="1:26" ht="12.75">
      <c r="A22" s="45">
        <v>21</v>
      </c>
      <c r="B22" s="46" t="s">
        <v>457</v>
      </c>
      <c r="C22" s="46" t="s">
        <v>417</v>
      </c>
      <c r="D22" s="47" t="s">
        <v>458</v>
      </c>
      <c r="E22" s="46" t="s">
        <v>66</v>
      </c>
      <c r="F22" s="63">
        <v>59</v>
      </c>
      <c r="G22" s="32"/>
      <c r="H22" s="1">
        <v>61</v>
      </c>
      <c r="I22" s="1">
        <v>19</v>
      </c>
      <c r="J22" s="66"/>
      <c r="K22" s="66"/>
      <c r="L22" s="66"/>
      <c r="M22" s="64"/>
      <c r="N22" s="35">
        <f>H22*Parametri!$B$3</f>
        <v>9976.550000000001</v>
      </c>
      <c r="O22" s="35">
        <f>I22*Parametri!$B$4</f>
        <v>2204.76</v>
      </c>
      <c r="P22" s="35">
        <f>F22*Parametri!$B$7</f>
        <v>3252.67</v>
      </c>
      <c r="Q22" s="35">
        <f>F22*Parametri!$B$8</f>
        <v>8380.95</v>
      </c>
      <c r="R22" s="35">
        <f>I22*Parametri!$B$9</f>
        <v>1773.6499999999999</v>
      </c>
      <c r="S22" s="35">
        <f>F22*Parametri!$B$12</f>
        <v>19195.059999999998</v>
      </c>
      <c r="T22" s="35">
        <f>G22*Parametri!$B$13</f>
        <v>0</v>
      </c>
      <c r="U22" s="36">
        <f>IF(J22="si",Parametri!$B$14,0)</f>
        <v>0</v>
      </c>
      <c r="V22" s="36">
        <f>IF(K22="si",Parametri!$B$15,0)</f>
        <v>0</v>
      </c>
      <c r="W22" s="36">
        <f>IF(L22="si",Parametri!$B$16,0)</f>
        <v>0</v>
      </c>
      <c r="X22" s="37">
        <f>IF(M22="si",Parametri!$B$17,0)</f>
        <v>0</v>
      </c>
      <c r="Y22" s="36">
        <f t="shared" si="2"/>
        <v>44783.64</v>
      </c>
      <c r="Z22" s="36">
        <f t="shared" si="3"/>
        <v>4187.69</v>
      </c>
    </row>
    <row r="23" spans="1:26" ht="12.75">
      <c r="A23" s="45">
        <v>22</v>
      </c>
      <c r="B23" s="46" t="s">
        <v>459</v>
      </c>
      <c r="C23" s="46" t="s">
        <v>417</v>
      </c>
      <c r="D23" s="47" t="s">
        <v>460</v>
      </c>
      <c r="E23" s="46" t="s">
        <v>66</v>
      </c>
      <c r="F23" s="63">
        <v>82</v>
      </c>
      <c r="G23" s="32"/>
      <c r="H23" s="1">
        <v>89</v>
      </c>
      <c r="I23" s="1">
        <v>22</v>
      </c>
      <c r="J23" s="66"/>
      <c r="K23" s="90"/>
      <c r="L23" s="108" t="s">
        <v>83</v>
      </c>
      <c r="M23" s="64"/>
      <c r="N23" s="35">
        <f>H23*Parametri!$B$3</f>
        <v>14555.95</v>
      </c>
      <c r="O23" s="35">
        <f>I23*Parametri!$B$4</f>
        <v>2552.88</v>
      </c>
      <c r="P23" s="35">
        <f>F23*Parametri!$B$7</f>
        <v>4520.66</v>
      </c>
      <c r="Q23" s="35">
        <f>F23*Parametri!$B$8</f>
        <v>11648.1</v>
      </c>
      <c r="R23" s="35">
        <f>I23*Parametri!$B$9</f>
        <v>2053.7</v>
      </c>
      <c r="S23" s="35">
        <f>F23*Parametri!$B$12</f>
        <v>26677.879999999997</v>
      </c>
      <c r="T23" s="35">
        <f>G23*Parametri!$B$13</f>
        <v>0</v>
      </c>
      <c r="U23" s="36">
        <f>IF(J23="si",Parametri!$B$14,0)</f>
        <v>0</v>
      </c>
      <c r="V23" s="36">
        <f>IF(K23="si",Parametri!$B$15,0)</f>
        <v>0</v>
      </c>
      <c r="W23" s="36">
        <f>IF(L23="si",Parametri!$B$16,0)</f>
        <v>938.92</v>
      </c>
      <c r="X23" s="37">
        <f>IF(M23="si",Parametri!$B$17,0)</f>
        <v>0</v>
      </c>
      <c r="Y23" s="36">
        <f t="shared" si="2"/>
        <v>62948.09</v>
      </c>
      <c r="Z23" s="36">
        <f t="shared" si="3"/>
        <v>5886.24</v>
      </c>
    </row>
    <row r="24" spans="1:26" ht="12.75">
      <c r="A24" s="45">
        <v>23</v>
      </c>
      <c r="B24" s="46" t="s">
        <v>461</v>
      </c>
      <c r="C24" s="46" t="s">
        <v>417</v>
      </c>
      <c r="D24" s="47" t="s">
        <v>462</v>
      </c>
      <c r="E24" s="46" t="s">
        <v>66</v>
      </c>
      <c r="F24" s="63">
        <v>60</v>
      </c>
      <c r="G24" s="32"/>
      <c r="H24" s="1">
        <v>68</v>
      </c>
      <c r="I24" s="1">
        <v>17</v>
      </c>
      <c r="J24" s="66"/>
      <c r="K24" s="66"/>
      <c r="L24" s="66"/>
      <c r="M24" s="64"/>
      <c r="N24" s="35">
        <f>H24*Parametri!$B$3</f>
        <v>11121.400000000001</v>
      </c>
      <c r="O24" s="35">
        <f>I24*Parametri!$B$4</f>
        <v>1972.68</v>
      </c>
      <c r="P24" s="35">
        <f>F24*Parametri!$B$7</f>
        <v>3307.8</v>
      </c>
      <c r="Q24" s="35">
        <f>F24*Parametri!$B$8</f>
        <v>8523</v>
      </c>
      <c r="R24" s="35">
        <f>I24*Parametri!$B$9</f>
        <v>1586.9499999999998</v>
      </c>
      <c r="S24" s="35">
        <f>F24*Parametri!$B$12</f>
        <v>19520.399999999998</v>
      </c>
      <c r="T24" s="35">
        <f>G24*Parametri!$B$13</f>
        <v>0</v>
      </c>
      <c r="U24" s="36">
        <f>IF(J24="si",Parametri!$B$14,0)</f>
        <v>0</v>
      </c>
      <c r="V24" s="36">
        <f>IF(K24="si",Parametri!$B$15,0)</f>
        <v>0</v>
      </c>
      <c r="W24" s="36">
        <f>IF(L24="si",Parametri!$B$16,0)</f>
        <v>0</v>
      </c>
      <c r="X24" s="37">
        <f>IF(M24="si",Parametri!$B$17,0)</f>
        <v>0</v>
      </c>
      <c r="Y24" s="36">
        <f t="shared" si="2"/>
        <v>46032.229999999996</v>
      </c>
      <c r="Z24" s="36">
        <f t="shared" si="3"/>
        <v>4304.44</v>
      </c>
    </row>
    <row r="25" spans="1:26" ht="12.75">
      <c r="A25" s="45">
        <v>24</v>
      </c>
      <c r="B25" s="46" t="s">
        <v>463</v>
      </c>
      <c r="C25" s="46" t="s">
        <v>417</v>
      </c>
      <c r="D25" s="47" t="s">
        <v>464</v>
      </c>
      <c r="E25" s="46" t="s">
        <v>66</v>
      </c>
      <c r="F25" s="63">
        <v>65</v>
      </c>
      <c r="G25" s="32"/>
      <c r="H25" s="1">
        <v>69</v>
      </c>
      <c r="I25" s="1">
        <v>14</v>
      </c>
      <c r="J25" s="66"/>
      <c r="K25" s="66"/>
      <c r="L25" s="66"/>
      <c r="M25" s="64"/>
      <c r="N25" s="35">
        <f>H25*Parametri!$B$3</f>
        <v>11284.95</v>
      </c>
      <c r="O25" s="35">
        <f>I25*Parametri!$B$4</f>
        <v>1624.5600000000002</v>
      </c>
      <c r="P25" s="35">
        <f>F25*Parametri!$B$7</f>
        <v>3583.4500000000003</v>
      </c>
      <c r="Q25" s="35">
        <f>F25*Parametri!$B$8</f>
        <v>9233.25</v>
      </c>
      <c r="R25" s="35">
        <f>I25*Parametri!$B$9</f>
        <v>1306.8999999999999</v>
      </c>
      <c r="S25" s="35">
        <f>F25*Parametri!$B$12</f>
        <v>21147.1</v>
      </c>
      <c r="T25" s="35">
        <f>G25*Parametri!$B$13</f>
        <v>0</v>
      </c>
      <c r="U25" s="36">
        <f>IF(J25="si",Parametri!$B$14,0)</f>
        <v>0</v>
      </c>
      <c r="V25" s="36">
        <f>IF(K25="si",Parametri!$B$15,0)</f>
        <v>0</v>
      </c>
      <c r="W25" s="36">
        <f>IF(L25="si",Parametri!$B$16,0)</f>
        <v>0</v>
      </c>
      <c r="X25" s="37">
        <f>IF(M25="si",Parametri!$B$17,0)</f>
        <v>0</v>
      </c>
      <c r="Y25" s="36">
        <f t="shared" si="2"/>
        <v>48180.21</v>
      </c>
      <c r="Z25" s="36">
        <f t="shared" si="3"/>
        <v>4505.3</v>
      </c>
    </row>
    <row r="26" spans="1:26" ht="12.75">
      <c r="A26" s="45">
        <v>25</v>
      </c>
      <c r="B26" s="46" t="s">
        <v>465</v>
      </c>
      <c r="C26" s="46" t="s">
        <v>417</v>
      </c>
      <c r="D26" s="47" t="s">
        <v>466</v>
      </c>
      <c r="E26" s="46" t="s">
        <v>66</v>
      </c>
      <c r="F26" s="63">
        <v>50</v>
      </c>
      <c r="G26" s="32"/>
      <c r="H26" s="1">
        <v>67</v>
      </c>
      <c r="I26" s="1">
        <v>11</v>
      </c>
      <c r="J26" s="66"/>
      <c r="K26" s="66"/>
      <c r="L26" s="66"/>
      <c r="M26" s="64"/>
      <c r="N26" s="35">
        <f>H26*Parametri!$B$3</f>
        <v>10957.85</v>
      </c>
      <c r="O26" s="35">
        <f>I26*Parametri!$B$4</f>
        <v>1276.44</v>
      </c>
      <c r="P26" s="35">
        <f>F26*Parametri!$B$7</f>
        <v>2756.5</v>
      </c>
      <c r="Q26" s="35">
        <f>F26*Parametri!$B$8</f>
        <v>7102.500000000001</v>
      </c>
      <c r="R26" s="35">
        <f>I26*Parametri!$B$9</f>
        <v>1026.85</v>
      </c>
      <c r="S26" s="35">
        <f>F26*Parametri!$B$12</f>
        <v>16266.999999999998</v>
      </c>
      <c r="T26" s="35">
        <f>G26*Parametri!$B$13</f>
        <v>0</v>
      </c>
      <c r="U26" s="36">
        <f>IF(J26="si",Parametri!$B$14,0)</f>
        <v>0</v>
      </c>
      <c r="V26" s="36">
        <f>IF(K26="si",Parametri!$B$15,0)</f>
        <v>0</v>
      </c>
      <c r="W26" s="36">
        <f>IF(L26="si",Parametri!$B$16,0)</f>
        <v>0</v>
      </c>
      <c r="X26" s="37">
        <f>IF(M26="si",Parametri!$B$17,0)</f>
        <v>0</v>
      </c>
      <c r="Y26" s="36">
        <f t="shared" si="2"/>
        <v>39387.14</v>
      </c>
      <c r="Z26" s="36">
        <f t="shared" si="3"/>
        <v>3683.07</v>
      </c>
    </row>
    <row r="27" spans="1:26" ht="12.75">
      <c r="A27" s="45">
        <v>26</v>
      </c>
      <c r="B27" s="46" t="s">
        <v>467</v>
      </c>
      <c r="C27" s="46" t="s">
        <v>417</v>
      </c>
      <c r="D27" s="47" t="s">
        <v>468</v>
      </c>
      <c r="E27" s="46" t="s">
        <v>66</v>
      </c>
      <c r="F27" s="63">
        <v>51</v>
      </c>
      <c r="G27" s="32"/>
      <c r="H27" s="1">
        <v>53</v>
      </c>
      <c r="I27" s="1">
        <v>13</v>
      </c>
      <c r="J27" s="66"/>
      <c r="K27" s="108" t="s">
        <v>83</v>
      </c>
      <c r="L27" s="66"/>
      <c r="M27" s="64"/>
      <c r="N27" s="35">
        <f>H27*Parametri!$B$3</f>
        <v>8668.150000000001</v>
      </c>
      <c r="O27" s="35">
        <f>I27*Parametri!$B$4</f>
        <v>1508.52</v>
      </c>
      <c r="P27" s="35">
        <f>F27*Parametri!$B$7</f>
        <v>2811.63</v>
      </c>
      <c r="Q27" s="35">
        <f>F27*Parametri!$B$8</f>
        <v>7244.55</v>
      </c>
      <c r="R27" s="35">
        <f>I27*Parametri!$B$9</f>
        <v>1213.55</v>
      </c>
      <c r="S27" s="35">
        <f>F27*Parametri!$B$12</f>
        <v>16592.34</v>
      </c>
      <c r="T27" s="35">
        <f>G27*Parametri!$B$13</f>
        <v>0</v>
      </c>
      <c r="U27" s="36">
        <f>IF(J27="si",Parametri!$B$14,0)</f>
        <v>0</v>
      </c>
      <c r="V27" s="36">
        <f>IF(K27="si",Parametri!$B$15,0)</f>
        <v>1408.38</v>
      </c>
      <c r="W27" s="36">
        <f>IF(L27="si",Parametri!$B$16,0)</f>
        <v>0</v>
      </c>
      <c r="X27" s="37">
        <f>IF(M27="si",Parametri!$B$17,0)</f>
        <v>0</v>
      </c>
      <c r="Y27" s="36">
        <f t="shared" si="2"/>
        <v>39447.12</v>
      </c>
      <c r="Z27" s="36">
        <f t="shared" si="3"/>
        <v>3688.67</v>
      </c>
    </row>
    <row r="28" spans="1:26" ht="12.75">
      <c r="A28" s="45">
        <v>27</v>
      </c>
      <c r="B28" s="46" t="s">
        <v>469</v>
      </c>
      <c r="C28" s="46" t="s">
        <v>417</v>
      </c>
      <c r="D28" s="47" t="s">
        <v>470</v>
      </c>
      <c r="E28" s="46" t="s">
        <v>66</v>
      </c>
      <c r="F28" s="63">
        <v>81</v>
      </c>
      <c r="G28" s="32"/>
      <c r="H28" s="1">
        <v>85</v>
      </c>
      <c r="I28" s="1">
        <v>21</v>
      </c>
      <c r="J28" s="66"/>
      <c r="K28" s="66"/>
      <c r="L28" s="66"/>
      <c r="M28" s="64"/>
      <c r="N28" s="35">
        <f>H28*Parametri!$B$3</f>
        <v>13901.750000000002</v>
      </c>
      <c r="O28" s="35">
        <f>I28*Parametri!$B$4</f>
        <v>2436.84</v>
      </c>
      <c r="P28" s="35">
        <f>F28*Parametri!$B$7</f>
        <v>4465.530000000001</v>
      </c>
      <c r="Q28" s="35">
        <f>F28*Parametri!$B$8</f>
        <v>11506.050000000001</v>
      </c>
      <c r="R28" s="35">
        <f>I28*Parametri!$B$9</f>
        <v>1960.35</v>
      </c>
      <c r="S28" s="35">
        <f>F28*Parametri!$B$12</f>
        <v>26352.539999999997</v>
      </c>
      <c r="T28" s="35">
        <f>G28*Parametri!$B$13</f>
        <v>0</v>
      </c>
      <c r="U28" s="36">
        <f>IF(J28="si",Parametri!$B$14,0)</f>
        <v>0</v>
      </c>
      <c r="V28" s="36">
        <f>IF(K28="si",Parametri!$B$15,0)</f>
        <v>0</v>
      </c>
      <c r="W28" s="36">
        <f>IF(L28="si",Parametri!$B$16,0)</f>
        <v>0</v>
      </c>
      <c r="X28" s="37">
        <f>IF(M28="si",Parametri!$B$17,0)</f>
        <v>0</v>
      </c>
      <c r="Y28" s="36">
        <f t="shared" si="2"/>
        <v>60623.06</v>
      </c>
      <c r="Z28" s="36">
        <f t="shared" si="3"/>
        <v>5668.82</v>
      </c>
    </row>
    <row r="29" spans="1:26" ht="12.75">
      <c r="A29" s="45">
        <v>28</v>
      </c>
      <c r="B29" s="46" t="s">
        <v>471</v>
      </c>
      <c r="C29" s="46" t="s">
        <v>417</v>
      </c>
      <c r="D29" s="47" t="s">
        <v>472</v>
      </c>
      <c r="E29" s="46" t="s">
        <v>66</v>
      </c>
      <c r="F29" s="63">
        <v>61</v>
      </c>
      <c r="G29" s="32"/>
      <c r="H29" s="1">
        <v>67</v>
      </c>
      <c r="I29" s="1">
        <v>20</v>
      </c>
      <c r="J29" s="66"/>
      <c r="K29" s="66"/>
      <c r="L29" s="66"/>
      <c r="M29" s="64"/>
      <c r="N29" s="35">
        <f>H29*Parametri!$B$3</f>
        <v>10957.85</v>
      </c>
      <c r="O29" s="35">
        <f>I29*Parametri!$B$4</f>
        <v>2320.8</v>
      </c>
      <c r="P29" s="35">
        <f>F29*Parametri!$B$7</f>
        <v>3362.9300000000003</v>
      </c>
      <c r="Q29" s="35">
        <f>F29*Parametri!$B$8</f>
        <v>8665.050000000001</v>
      </c>
      <c r="R29" s="35">
        <f>I29*Parametri!$B$9</f>
        <v>1867</v>
      </c>
      <c r="S29" s="35">
        <f>F29*Parametri!$B$12</f>
        <v>19845.739999999998</v>
      </c>
      <c r="T29" s="35">
        <f>G29*Parametri!$B$13</f>
        <v>0</v>
      </c>
      <c r="U29" s="36">
        <f>IF(J29="si",Parametri!$B$14,0)</f>
        <v>0</v>
      </c>
      <c r="V29" s="36">
        <f>IF(K29="si",Parametri!$B$15,0)</f>
        <v>0</v>
      </c>
      <c r="W29" s="36">
        <f>IF(L29="si",Parametri!$B$16,0)</f>
        <v>0</v>
      </c>
      <c r="X29" s="37">
        <f>IF(M29="si",Parametri!$B$17,0)</f>
        <v>0</v>
      </c>
      <c r="Y29" s="36">
        <f t="shared" si="2"/>
        <v>47019.37</v>
      </c>
      <c r="Z29" s="36">
        <f t="shared" si="3"/>
        <v>4396.75</v>
      </c>
    </row>
    <row r="30" spans="1:26" ht="12.75">
      <c r="A30" s="45">
        <v>29</v>
      </c>
      <c r="B30" s="46" t="s">
        <v>473</v>
      </c>
      <c r="C30" s="46" t="s">
        <v>417</v>
      </c>
      <c r="D30" s="47" t="s">
        <v>474</v>
      </c>
      <c r="E30" s="46" t="s">
        <v>66</v>
      </c>
      <c r="F30" s="63">
        <v>57</v>
      </c>
      <c r="G30" s="32"/>
      <c r="H30" s="1">
        <v>60</v>
      </c>
      <c r="I30" s="1">
        <v>17</v>
      </c>
      <c r="J30" s="66"/>
      <c r="K30" s="66"/>
      <c r="L30" s="66"/>
      <c r="M30" s="64"/>
      <c r="N30" s="35">
        <f>H30*Parametri!$B$3</f>
        <v>9813</v>
      </c>
      <c r="O30" s="35">
        <f>I30*Parametri!$B$4</f>
        <v>1972.68</v>
      </c>
      <c r="P30" s="35">
        <f>F30*Parametri!$B$7</f>
        <v>3142.4100000000003</v>
      </c>
      <c r="Q30" s="35">
        <f>F30*Parametri!$B$8</f>
        <v>8096.85</v>
      </c>
      <c r="R30" s="35">
        <f>I30*Parametri!$B$9</f>
        <v>1586.9499999999998</v>
      </c>
      <c r="S30" s="35">
        <f>F30*Parametri!$B$12</f>
        <v>18544.379999999997</v>
      </c>
      <c r="T30" s="35">
        <f>G30*Parametri!$B$13</f>
        <v>0</v>
      </c>
      <c r="U30" s="36">
        <f>IF(J30="si",Parametri!$B$14,0)</f>
        <v>0</v>
      </c>
      <c r="V30" s="36">
        <f>IF(K30="si",Parametri!$B$15,0)</f>
        <v>0</v>
      </c>
      <c r="W30" s="36">
        <f>IF(L30="si",Parametri!$B$16,0)</f>
        <v>0</v>
      </c>
      <c r="X30" s="37">
        <f>IF(M30="si",Parametri!$B$17,0)</f>
        <v>0</v>
      </c>
      <c r="Y30" s="36">
        <f t="shared" si="2"/>
        <v>43156.270000000004</v>
      </c>
      <c r="Z30" s="36">
        <f t="shared" si="3"/>
        <v>4035.51</v>
      </c>
    </row>
    <row r="31" spans="1:26" ht="12.75">
      <c r="A31" s="45">
        <v>30</v>
      </c>
      <c r="B31" s="46" t="s">
        <v>475</v>
      </c>
      <c r="C31" s="46" t="s">
        <v>417</v>
      </c>
      <c r="D31" s="47" t="s">
        <v>476</v>
      </c>
      <c r="E31" s="46" t="s">
        <v>66</v>
      </c>
      <c r="F31" s="63">
        <v>69</v>
      </c>
      <c r="G31" s="32"/>
      <c r="H31" s="1">
        <v>76</v>
      </c>
      <c r="I31" s="1">
        <v>18</v>
      </c>
      <c r="J31" s="66"/>
      <c r="K31" s="66"/>
      <c r="L31" s="66"/>
      <c r="M31" s="64"/>
      <c r="N31" s="35">
        <f>H31*Parametri!$B$3</f>
        <v>12429.800000000001</v>
      </c>
      <c r="O31" s="35">
        <f>I31*Parametri!$B$4</f>
        <v>2088.7200000000003</v>
      </c>
      <c r="P31" s="35">
        <f>F31*Parametri!$B$7</f>
        <v>3803.9700000000003</v>
      </c>
      <c r="Q31" s="35">
        <f>F31*Parametri!$B$8</f>
        <v>9801.45</v>
      </c>
      <c r="R31" s="35">
        <f>I31*Parametri!$B$9</f>
        <v>1680.3</v>
      </c>
      <c r="S31" s="35">
        <f>F31*Parametri!$B$12</f>
        <v>22448.46</v>
      </c>
      <c r="T31" s="35">
        <f>G31*Parametri!$B$13</f>
        <v>0</v>
      </c>
      <c r="U31" s="36">
        <f>IF(J31="si",Parametri!$B$14,0)</f>
        <v>0</v>
      </c>
      <c r="V31" s="36">
        <f>IF(K31="si",Parametri!$B$15,0)</f>
        <v>0</v>
      </c>
      <c r="W31" s="36">
        <f>IF(L31="si",Parametri!$B$16,0)</f>
        <v>0</v>
      </c>
      <c r="X31" s="37">
        <f>IF(M31="si",Parametri!$B$17,0)</f>
        <v>0</v>
      </c>
      <c r="Y31" s="36">
        <f t="shared" si="2"/>
        <v>52252.7</v>
      </c>
      <c r="Z31" s="36">
        <f t="shared" si="3"/>
        <v>4886.12</v>
      </c>
    </row>
    <row r="32" spans="1:26" ht="12.75">
      <c r="A32" s="45">
        <v>31</v>
      </c>
      <c r="B32" s="46" t="s">
        <v>477</v>
      </c>
      <c r="C32" s="46" t="s">
        <v>417</v>
      </c>
      <c r="D32" s="47" t="s">
        <v>478</v>
      </c>
      <c r="E32" s="46" t="s">
        <v>66</v>
      </c>
      <c r="F32" s="63">
        <v>95</v>
      </c>
      <c r="G32" s="32"/>
      <c r="H32" s="1">
        <v>101</v>
      </c>
      <c r="I32" s="1">
        <v>23</v>
      </c>
      <c r="J32" s="66"/>
      <c r="K32" s="66"/>
      <c r="L32" s="66"/>
      <c r="M32" s="64"/>
      <c r="N32" s="35">
        <f>H32*Parametri!$B$3</f>
        <v>16518.550000000003</v>
      </c>
      <c r="O32" s="35">
        <f>I32*Parametri!$B$4</f>
        <v>2668.92</v>
      </c>
      <c r="P32" s="35">
        <f>F32*Parametri!$B$7</f>
        <v>5237.35</v>
      </c>
      <c r="Q32" s="35">
        <f>F32*Parametri!$B$8</f>
        <v>13494.750000000002</v>
      </c>
      <c r="R32" s="35">
        <f>I32*Parametri!$B$9</f>
        <v>2147.0499999999997</v>
      </c>
      <c r="S32" s="35">
        <f>F32*Parametri!$B$12</f>
        <v>30907.3</v>
      </c>
      <c r="T32" s="35">
        <f>G32*Parametri!$B$13</f>
        <v>0</v>
      </c>
      <c r="U32" s="36">
        <f>IF(J32="si",Parametri!$B$14,0)</f>
        <v>0</v>
      </c>
      <c r="V32" s="36">
        <f>IF(K32="si",Parametri!$B$15,0)</f>
        <v>0</v>
      </c>
      <c r="W32" s="36">
        <f>IF(L32="si",Parametri!$B$16,0)</f>
        <v>0</v>
      </c>
      <c r="X32" s="37">
        <f>IF(M32="si",Parametri!$B$17,0)</f>
        <v>0</v>
      </c>
      <c r="Y32" s="36">
        <f t="shared" si="2"/>
        <v>70973.92</v>
      </c>
      <c r="Z32" s="36">
        <f t="shared" si="3"/>
        <v>6636.73</v>
      </c>
    </row>
    <row r="33" spans="1:26" ht="12.75">
      <c r="A33" s="45">
        <v>32</v>
      </c>
      <c r="B33" s="46" t="s">
        <v>479</v>
      </c>
      <c r="C33" s="46" t="s">
        <v>417</v>
      </c>
      <c r="D33" s="47" t="s">
        <v>480</v>
      </c>
      <c r="E33" s="46" t="s">
        <v>66</v>
      </c>
      <c r="F33" s="63">
        <v>96</v>
      </c>
      <c r="G33" s="32"/>
      <c r="H33" s="1">
        <v>105</v>
      </c>
      <c r="I33" s="1">
        <v>23</v>
      </c>
      <c r="J33" s="66"/>
      <c r="K33" s="90"/>
      <c r="L33" s="108" t="s">
        <v>83</v>
      </c>
      <c r="M33" s="64"/>
      <c r="N33" s="35">
        <f>H33*Parametri!$B$3</f>
        <v>17172.75</v>
      </c>
      <c r="O33" s="35">
        <f>I33*Parametri!$B$4</f>
        <v>2668.92</v>
      </c>
      <c r="P33" s="35">
        <f>F33*Parametri!$B$7</f>
        <v>5292.4800000000005</v>
      </c>
      <c r="Q33" s="35">
        <f>F33*Parametri!$B$8</f>
        <v>13636.800000000001</v>
      </c>
      <c r="R33" s="35">
        <f>I33*Parametri!$B$9</f>
        <v>2147.0499999999997</v>
      </c>
      <c r="S33" s="35">
        <f>F33*Parametri!$B$12</f>
        <v>31232.64</v>
      </c>
      <c r="T33" s="35">
        <f>G33*Parametri!$B$13</f>
        <v>0</v>
      </c>
      <c r="U33" s="36">
        <f>IF(J33="si",Parametri!$B$14,0)</f>
        <v>0</v>
      </c>
      <c r="V33" s="36">
        <f>IF(K33="si",Parametri!$B$15,0)</f>
        <v>0</v>
      </c>
      <c r="W33" s="36">
        <f>IF(L33="si",Parametri!$B$16,0)</f>
        <v>938.92</v>
      </c>
      <c r="X33" s="37">
        <f>IF(M33="si",Parametri!$B$17,0)</f>
        <v>0</v>
      </c>
      <c r="Y33" s="36">
        <f t="shared" si="2"/>
        <v>73089.56</v>
      </c>
      <c r="Z33" s="36">
        <f t="shared" si="3"/>
        <v>6834.56</v>
      </c>
    </row>
    <row r="34" spans="1:26" ht="12.75">
      <c r="A34" s="45">
        <v>33</v>
      </c>
      <c r="B34" s="46" t="s">
        <v>481</v>
      </c>
      <c r="C34" s="46" t="s">
        <v>417</v>
      </c>
      <c r="D34" s="47" t="s">
        <v>482</v>
      </c>
      <c r="E34" s="46" t="s">
        <v>66</v>
      </c>
      <c r="F34" s="63">
        <v>79</v>
      </c>
      <c r="G34" s="32"/>
      <c r="H34" s="1">
        <v>97</v>
      </c>
      <c r="I34" s="1">
        <v>19</v>
      </c>
      <c r="J34" s="66"/>
      <c r="K34" s="66"/>
      <c r="L34" s="66"/>
      <c r="M34" s="64"/>
      <c r="N34" s="35">
        <f>H34*Parametri!$B$3</f>
        <v>15864.35</v>
      </c>
      <c r="O34" s="35">
        <f>I34*Parametri!$B$4</f>
        <v>2204.76</v>
      </c>
      <c r="P34" s="35">
        <f>F34*Parametri!$B$7</f>
        <v>4355.27</v>
      </c>
      <c r="Q34" s="35">
        <f>F34*Parametri!$B$8</f>
        <v>11221.95</v>
      </c>
      <c r="R34" s="35">
        <f>I34*Parametri!$B$9</f>
        <v>1773.6499999999999</v>
      </c>
      <c r="S34" s="35">
        <f>F34*Parametri!$B$12</f>
        <v>25701.859999999997</v>
      </c>
      <c r="T34" s="35">
        <f>G34*Parametri!$B$13</f>
        <v>0</v>
      </c>
      <c r="U34" s="36">
        <f>IF(J34="si",Parametri!$B$14,0)</f>
        <v>0</v>
      </c>
      <c r="V34" s="36">
        <f>IF(K34="si",Parametri!$B$15,0)</f>
        <v>0</v>
      </c>
      <c r="W34" s="36">
        <f>IF(L34="si",Parametri!$B$16,0)</f>
        <v>0</v>
      </c>
      <c r="X34" s="37">
        <f>IF(M34="si",Parametri!$B$17,0)</f>
        <v>0</v>
      </c>
      <c r="Y34" s="36">
        <f aca="true" t="shared" si="4" ref="Y34:Y49">SUM(N34:X34)</f>
        <v>61121.84</v>
      </c>
      <c r="Z34" s="36">
        <f aca="true" t="shared" si="5" ref="Z34:Z49">ROUND((Y34/90.9*100)*8.5%,2)</f>
        <v>5715.46</v>
      </c>
    </row>
    <row r="35" spans="1:26" ht="12.75">
      <c r="A35" s="45">
        <v>34</v>
      </c>
      <c r="B35" s="46" t="s">
        <v>483</v>
      </c>
      <c r="C35" s="46" t="s">
        <v>417</v>
      </c>
      <c r="D35" s="47" t="s">
        <v>484</v>
      </c>
      <c r="E35" s="46" t="s">
        <v>66</v>
      </c>
      <c r="F35" s="63">
        <v>71</v>
      </c>
      <c r="G35" s="32"/>
      <c r="H35" s="1">
        <v>75</v>
      </c>
      <c r="I35" s="1">
        <v>17</v>
      </c>
      <c r="J35" s="66"/>
      <c r="K35" s="66"/>
      <c r="L35" s="66"/>
      <c r="M35" s="64"/>
      <c r="N35" s="35">
        <f>H35*Parametri!$B$3</f>
        <v>12266.25</v>
      </c>
      <c r="O35" s="35">
        <f>I35*Parametri!$B$4</f>
        <v>1972.68</v>
      </c>
      <c r="P35" s="35">
        <f>F35*Parametri!$B$7</f>
        <v>3914.23</v>
      </c>
      <c r="Q35" s="35">
        <f>F35*Parametri!$B$8</f>
        <v>10085.550000000001</v>
      </c>
      <c r="R35" s="35">
        <f>I35*Parametri!$B$9</f>
        <v>1586.9499999999998</v>
      </c>
      <c r="S35" s="35">
        <f>F35*Parametri!$B$12</f>
        <v>23099.14</v>
      </c>
      <c r="T35" s="35">
        <f>G35*Parametri!$B$13</f>
        <v>0</v>
      </c>
      <c r="U35" s="36">
        <f>IF(J35="si",Parametri!$B$14,0)</f>
        <v>0</v>
      </c>
      <c r="V35" s="36">
        <f>IF(K35="si",Parametri!$B$15,0)</f>
        <v>0</v>
      </c>
      <c r="W35" s="36">
        <f>IF(L35="si",Parametri!$B$16,0)</f>
        <v>0</v>
      </c>
      <c r="X35" s="37">
        <f>IF(M35="si",Parametri!$B$17,0)</f>
        <v>0</v>
      </c>
      <c r="Y35" s="36">
        <f t="shared" si="4"/>
        <v>52924.8</v>
      </c>
      <c r="Z35" s="36">
        <f t="shared" si="5"/>
        <v>4948.96</v>
      </c>
    </row>
    <row r="36" spans="1:26" ht="12.75">
      <c r="A36" s="45">
        <v>35</v>
      </c>
      <c r="B36" s="46" t="s">
        <v>485</v>
      </c>
      <c r="C36" s="46" t="s">
        <v>417</v>
      </c>
      <c r="D36" s="47" t="s">
        <v>486</v>
      </c>
      <c r="E36" s="46" t="s">
        <v>66</v>
      </c>
      <c r="F36" s="63">
        <v>49</v>
      </c>
      <c r="G36" s="32"/>
      <c r="H36" s="1">
        <v>55</v>
      </c>
      <c r="I36" s="1">
        <v>11</v>
      </c>
      <c r="J36" s="66"/>
      <c r="K36" s="66"/>
      <c r="L36" s="66"/>
      <c r="M36" s="64"/>
      <c r="N36" s="35">
        <f>H36*Parametri!$B$3</f>
        <v>8995.25</v>
      </c>
      <c r="O36" s="35">
        <f>I36*Parametri!$B$4</f>
        <v>1276.44</v>
      </c>
      <c r="P36" s="35">
        <f>F36*Parametri!$B$7</f>
        <v>2701.3700000000003</v>
      </c>
      <c r="Q36" s="35">
        <f>F36*Parametri!$B$8</f>
        <v>6960.450000000001</v>
      </c>
      <c r="R36" s="35">
        <f>I36*Parametri!$B$9</f>
        <v>1026.85</v>
      </c>
      <c r="S36" s="35">
        <f>F36*Parametri!$B$12</f>
        <v>15941.659999999998</v>
      </c>
      <c r="T36" s="35">
        <f>G36*Parametri!$B$13</f>
        <v>0</v>
      </c>
      <c r="U36" s="36">
        <f>IF(J36="si",Parametri!$B$14,0)</f>
        <v>0</v>
      </c>
      <c r="V36" s="36">
        <f>IF(K36="si",Parametri!$B$15,0)</f>
        <v>0</v>
      </c>
      <c r="W36" s="36">
        <f>IF(L36="si",Parametri!$B$16,0)</f>
        <v>0</v>
      </c>
      <c r="X36" s="37">
        <f>IF(M36="si",Parametri!$B$17,0)</f>
        <v>0</v>
      </c>
      <c r="Y36" s="36">
        <f t="shared" si="4"/>
        <v>36902.02</v>
      </c>
      <c r="Z36" s="36">
        <f t="shared" si="5"/>
        <v>3450.68</v>
      </c>
    </row>
    <row r="37" spans="1:26" ht="12.75">
      <c r="A37" s="45">
        <v>36</v>
      </c>
      <c r="B37" s="46" t="s">
        <v>487</v>
      </c>
      <c r="C37" s="46" t="s">
        <v>417</v>
      </c>
      <c r="D37" s="47" t="s">
        <v>488</v>
      </c>
      <c r="E37" s="46" t="s">
        <v>66</v>
      </c>
      <c r="F37" s="63">
        <v>98</v>
      </c>
      <c r="G37" s="32"/>
      <c r="H37" s="1">
        <v>110</v>
      </c>
      <c r="I37" s="1">
        <v>24</v>
      </c>
      <c r="J37" s="66"/>
      <c r="K37" s="66"/>
      <c r="L37" s="66"/>
      <c r="M37" s="64"/>
      <c r="N37" s="35">
        <f>H37*Parametri!$B$3</f>
        <v>17990.5</v>
      </c>
      <c r="O37" s="35">
        <f>I37*Parametri!$B$4</f>
        <v>2784.96</v>
      </c>
      <c r="P37" s="35">
        <f>F37*Parametri!$B$7</f>
        <v>5402.740000000001</v>
      </c>
      <c r="Q37" s="35">
        <f>F37*Parametri!$B$8</f>
        <v>13920.900000000001</v>
      </c>
      <c r="R37" s="35">
        <f>I37*Parametri!$B$9</f>
        <v>2240.3999999999996</v>
      </c>
      <c r="S37" s="35">
        <f>F37*Parametri!$B$12</f>
        <v>31883.319999999996</v>
      </c>
      <c r="T37" s="35">
        <f>G37*Parametri!$B$13</f>
        <v>0</v>
      </c>
      <c r="U37" s="36">
        <f>IF(J37="si",Parametri!$B$14,0)</f>
        <v>0</v>
      </c>
      <c r="V37" s="36">
        <f>IF(K37="si",Parametri!$B$15,0)</f>
        <v>0</v>
      </c>
      <c r="W37" s="36">
        <f>IF(L37="si",Parametri!$B$16,0)</f>
        <v>0</v>
      </c>
      <c r="X37" s="37">
        <f>IF(M37="si",Parametri!$B$17,0)</f>
        <v>0</v>
      </c>
      <c r="Y37" s="36">
        <f t="shared" si="4"/>
        <v>74222.82</v>
      </c>
      <c r="Z37" s="36">
        <f t="shared" si="5"/>
        <v>6940.53</v>
      </c>
    </row>
    <row r="38" spans="1:26" ht="12.75">
      <c r="A38" s="45">
        <v>37</v>
      </c>
      <c r="B38" s="46" t="s">
        <v>489</v>
      </c>
      <c r="C38" s="46" t="s">
        <v>417</v>
      </c>
      <c r="D38" s="47" t="s">
        <v>490</v>
      </c>
      <c r="E38" s="46" t="s">
        <v>66</v>
      </c>
      <c r="F38" s="63">
        <v>66</v>
      </c>
      <c r="G38" s="32"/>
      <c r="H38" s="1">
        <v>66</v>
      </c>
      <c r="I38" s="1">
        <v>17</v>
      </c>
      <c r="J38" s="66"/>
      <c r="K38" s="66"/>
      <c r="L38" s="66"/>
      <c r="M38" s="64"/>
      <c r="N38" s="35">
        <f>H38*Parametri!$B$3</f>
        <v>10794.300000000001</v>
      </c>
      <c r="O38" s="35">
        <f>I38*Parametri!$B$4</f>
        <v>1972.68</v>
      </c>
      <c r="P38" s="35">
        <f>F38*Parametri!$B$7</f>
        <v>3638.5800000000004</v>
      </c>
      <c r="Q38" s="35">
        <f>F38*Parametri!$B$8</f>
        <v>9375.300000000001</v>
      </c>
      <c r="R38" s="35">
        <f>I38*Parametri!$B$9</f>
        <v>1586.9499999999998</v>
      </c>
      <c r="S38" s="35">
        <f>F38*Parametri!$B$12</f>
        <v>21472.44</v>
      </c>
      <c r="T38" s="35">
        <f>G38*Parametri!$B$13</f>
        <v>0</v>
      </c>
      <c r="U38" s="36">
        <f>IF(J38="si",Parametri!$B$14,0)</f>
        <v>0</v>
      </c>
      <c r="V38" s="36">
        <f>IF(K38="si",Parametri!$B$15,0)</f>
        <v>0</v>
      </c>
      <c r="W38" s="36">
        <f>IF(L38="si",Parametri!$B$16,0)</f>
        <v>0</v>
      </c>
      <c r="X38" s="37">
        <f>IF(M38="si",Parametri!$B$17,0)</f>
        <v>0</v>
      </c>
      <c r="Y38" s="36">
        <f t="shared" si="4"/>
        <v>48840.25</v>
      </c>
      <c r="Z38" s="36">
        <f t="shared" si="5"/>
        <v>4567.02</v>
      </c>
    </row>
    <row r="39" spans="1:26" ht="12.75">
      <c r="A39" s="45">
        <v>38</v>
      </c>
      <c r="B39" s="46" t="s">
        <v>491</v>
      </c>
      <c r="C39" s="46" t="s">
        <v>417</v>
      </c>
      <c r="D39" s="47" t="s">
        <v>492</v>
      </c>
      <c r="E39" s="46" t="s">
        <v>66</v>
      </c>
      <c r="F39" s="63">
        <v>44</v>
      </c>
      <c r="G39" s="32"/>
      <c r="H39" s="1">
        <v>48</v>
      </c>
      <c r="I39" s="1">
        <v>13</v>
      </c>
      <c r="J39" s="66"/>
      <c r="K39" s="66"/>
      <c r="L39" s="66"/>
      <c r="M39" s="64"/>
      <c r="N39" s="35">
        <f>H39*Parametri!$B$3</f>
        <v>7850.400000000001</v>
      </c>
      <c r="O39" s="35">
        <f>I39*Parametri!$B$4</f>
        <v>1508.52</v>
      </c>
      <c r="P39" s="35">
        <f>F39*Parametri!$B$7</f>
        <v>2425.7200000000003</v>
      </c>
      <c r="Q39" s="35">
        <f>F39*Parametri!$B$8</f>
        <v>6250.200000000001</v>
      </c>
      <c r="R39" s="35">
        <f>I39*Parametri!$B$9</f>
        <v>1213.55</v>
      </c>
      <c r="S39" s="35">
        <f>F39*Parametri!$B$12</f>
        <v>14314.96</v>
      </c>
      <c r="T39" s="35">
        <f>G39*Parametri!$B$13</f>
        <v>0</v>
      </c>
      <c r="U39" s="36">
        <f>IF(J39="si",Parametri!$B$14,0)</f>
        <v>0</v>
      </c>
      <c r="V39" s="36">
        <f>IF(K39="si",Parametri!$B$15,0)</f>
        <v>0</v>
      </c>
      <c r="W39" s="36">
        <f>IF(L39="si",Parametri!$B$16,0)</f>
        <v>0</v>
      </c>
      <c r="X39" s="37">
        <f>IF(M39="si",Parametri!$B$17,0)</f>
        <v>0</v>
      </c>
      <c r="Y39" s="36">
        <f t="shared" si="4"/>
        <v>33563.35</v>
      </c>
      <c r="Z39" s="36">
        <f t="shared" si="5"/>
        <v>3138.49</v>
      </c>
    </row>
    <row r="40" spans="1:26" ht="12.75">
      <c r="A40" s="45">
        <v>39</v>
      </c>
      <c r="B40" s="46" t="s">
        <v>493</v>
      </c>
      <c r="C40" s="46" t="s">
        <v>417</v>
      </c>
      <c r="D40" s="47" t="s">
        <v>494</v>
      </c>
      <c r="E40" s="46" t="s">
        <v>66</v>
      </c>
      <c r="F40" s="63">
        <v>67</v>
      </c>
      <c r="G40" s="32"/>
      <c r="H40" s="1">
        <v>77</v>
      </c>
      <c r="I40" s="1">
        <v>18</v>
      </c>
      <c r="J40" s="66"/>
      <c r="K40" s="66"/>
      <c r="L40" s="66"/>
      <c r="M40" s="64"/>
      <c r="N40" s="35">
        <f>H40*Parametri!$B$3</f>
        <v>12593.35</v>
      </c>
      <c r="O40" s="35">
        <f>I40*Parametri!$B$4</f>
        <v>2088.7200000000003</v>
      </c>
      <c r="P40" s="35">
        <f>F40*Parametri!$B$7</f>
        <v>3693.71</v>
      </c>
      <c r="Q40" s="35">
        <f>F40*Parametri!$B$8</f>
        <v>9517.35</v>
      </c>
      <c r="R40" s="35">
        <f>I40*Parametri!$B$9</f>
        <v>1680.3</v>
      </c>
      <c r="S40" s="35">
        <f>F40*Parametri!$B$12</f>
        <v>21797.78</v>
      </c>
      <c r="T40" s="35">
        <f>G40*Parametri!$B$13</f>
        <v>0</v>
      </c>
      <c r="U40" s="36">
        <f>IF(J40="si",Parametri!$B$14,0)</f>
        <v>0</v>
      </c>
      <c r="V40" s="36">
        <f>IF(K40="si",Parametri!$B$15,0)</f>
        <v>0</v>
      </c>
      <c r="W40" s="36">
        <f>IF(L40="si",Parametri!$B$16,0)</f>
        <v>0</v>
      </c>
      <c r="X40" s="37">
        <f>IF(M40="si",Parametri!$B$17,0)</f>
        <v>0</v>
      </c>
      <c r="Y40" s="36">
        <f t="shared" si="4"/>
        <v>51371.20999999999</v>
      </c>
      <c r="Z40" s="36">
        <f t="shared" si="5"/>
        <v>4803.69</v>
      </c>
    </row>
    <row r="41" spans="1:26" ht="12.75">
      <c r="A41" s="45">
        <v>40</v>
      </c>
      <c r="B41" s="46" t="s">
        <v>495</v>
      </c>
      <c r="C41" s="46" t="s">
        <v>417</v>
      </c>
      <c r="D41" s="47" t="s">
        <v>496</v>
      </c>
      <c r="E41" s="46" t="s">
        <v>66</v>
      </c>
      <c r="F41" s="63">
        <v>68</v>
      </c>
      <c r="G41" s="32"/>
      <c r="H41" s="1">
        <v>75</v>
      </c>
      <c r="I41" s="1">
        <v>21</v>
      </c>
      <c r="J41" s="66"/>
      <c r="K41" s="66"/>
      <c r="L41" s="66"/>
      <c r="M41" s="64"/>
      <c r="N41" s="35">
        <f>H41*Parametri!$B$3</f>
        <v>12266.25</v>
      </c>
      <c r="O41" s="35">
        <f>I41*Parametri!$B$4</f>
        <v>2436.84</v>
      </c>
      <c r="P41" s="35">
        <f>F41*Parametri!$B$7</f>
        <v>3748.84</v>
      </c>
      <c r="Q41" s="35">
        <f>F41*Parametri!$B$8</f>
        <v>9659.400000000001</v>
      </c>
      <c r="R41" s="35">
        <f>I41*Parametri!$B$9</f>
        <v>1960.35</v>
      </c>
      <c r="S41" s="35">
        <f>F41*Parametri!$B$12</f>
        <v>22123.12</v>
      </c>
      <c r="T41" s="35">
        <f>G41*Parametri!$B$13</f>
        <v>0</v>
      </c>
      <c r="U41" s="36">
        <f>IF(J41="si",Parametri!$B$14,0)</f>
        <v>0</v>
      </c>
      <c r="V41" s="36">
        <f>IF(K41="si",Parametri!$B$15,0)</f>
        <v>0</v>
      </c>
      <c r="W41" s="36">
        <f>IF(L41="si",Parametri!$B$16,0)</f>
        <v>0</v>
      </c>
      <c r="X41" s="37">
        <f>IF(M41="si",Parametri!$B$17,0)</f>
        <v>0</v>
      </c>
      <c r="Y41" s="36">
        <f t="shared" si="4"/>
        <v>52194.8</v>
      </c>
      <c r="Z41" s="36">
        <f t="shared" si="5"/>
        <v>4880.7</v>
      </c>
    </row>
    <row r="42" spans="1:26" ht="12.75">
      <c r="A42" s="45">
        <v>41</v>
      </c>
      <c r="B42" s="46" t="s">
        <v>497</v>
      </c>
      <c r="C42" s="46" t="s">
        <v>417</v>
      </c>
      <c r="D42" s="47" t="s">
        <v>498</v>
      </c>
      <c r="E42" s="46" t="s">
        <v>66</v>
      </c>
      <c r="F42" s="63">
        <v>56</v>
      </c>
      <c r="G42" s="32"/>
      <c r="H42" s="1">
        <v>63</v>
      </c>
      <c r="I42" s="1">
        <v>17</v>
      </c>
      <c r="J42" s="66"/>
      <c r="K42" s="66"/>
      <c r="L42" s="66"/>
      <c r="M42" s="64"/>
      <c r="N42" s="35">
        <f>H42*Parametri!$B$3</f>
        <v>10303.650000000001</v>
      </c>
      <c r="O42" s="35">
        <f>I42*Parametri!$B$4</f>
        <v>1972.68</v>
      </c>
      <c r="P42" s="35">
        <f>F42*Parametri!$B$7</f>
        <v>3087.28</v>
      </c>
      <c r="Q42" s="35">
        <f>F42*Parametri!$B$8</f>
        <v>7954.800000000001</v>
      </c>
      <c r="R42" s="35">
        <f>I42*Parametri!$B$9</f>
        <v>1586.9499999999998</v>
      </c>
      <c r="S42" s="35">
        <f>F42*Parametri!$B$12</f>
        <v>18219.039999999997</v>
      </c>
      <c r="T42" s="35">
        <f>G42*Parametri!$B$13</f>
        <v>0</v>
      </c>
      <c r="U42" s="36">
        <f>IF(J42="si",Parametri!$B$14,0)</f>
        <v>0</v>
      </c>
      <c r="V42" s="36">
        <f>IF(K42="si",Parametri!$B$15,0)</f>
        <v>0</v>
      </c>
      <c r="W42" s="36">
        <f>IF(L42="si",Parametri!$B$16,0)</f>
        <v>0</v>
      </c>
      <c r="X42" s="37">
        <f>IF(M42="si",Parametri!$B$17,0)</f>
        <v>0</v>
      </c>
      <c r="Y42" s="36">
        <f t="shared" si="4"/>
        <v>43124.4</v>
      </c>
      <c r="Z42" s="36">
        <f t="shared" si="5"/>
        <v>4032.53</v>
      </c>
    </row>
    <row r="43" spans="1:26" ht="12.75">
      <c r="A43" s="45">
        <v>42</v>
      </c>
      <c r="B43" s="46" t="s">
        <v>499</v>
      </c>
      <c r="C43" s="46" t="s">
        <v>417</v>
      </c>
      <c r="D43" s="47" t="s">
        <v>500</v>
      </c>
      <c r="E43" s="46" t="s">
        <v>66</v>
      </c>
      <c r="F43" s="63">
        <v>44</v>
      </c>
      <c r="G43" s="32"/>
      <c r="H43" s="1">
        <v>39</v>
      </c>
      <c r="I43" s="1">
        <v>13</v>
      </c>
      <c r="J43" s="66"/>
      <c r="K43" s="66"/>
      <c r="L43" s="66"/>
      <c r="M43" s="64"/>
      <c r="N43" s="35">
        <f>H43*Parametri!$B$3</f>
        <v>6378.450000000001</v>
      </c>
      <c r="O43" s="35">
        <f>I43*Parametri!$B$4</f>
        <v>1508.52</v>
      </c>
      <c r="P43" s="35">
        <f>F43*Parametri!$B$7</f>
        <v>2425.7200000000003</v>
      </c>
      <c r="Q43" s="35">
        <f>F43*Parametri!$B$8</f>
        <v>6250.200000000001</v>
      </c>
      <c r="R43" s="35">
        <f>I43*Parametri!$B$9</f>
        <v>1213.55</v>
      </c>
      <c r="S43" s="35">
        <f>F43*Parametri!$B$12</f>
        <v>14314.96</v>
      </c>
      <c r="T43" s="35">
        <f>G43*Parametri!$B$13</f>
        <v>0</v>
      </c>
      <c r="U43" s="36">
        <f>IF(J43="si",Parametri!$B$14,0)</f>
        <v>0</v>
      </c>
      <c r="V43" s="36">
        <f>IF(K43="si",Parametri!$B$15,0)</f>
        <v>0</v>
      </c>
      <c r="W43" s="36">
        <f>IF(L43="si",Parametri!$B$16,0)</f>
        <v>0</v>
      </c>
      <c r="X43" s="37">
        <f>IF(M43="si",Parametri!$B$17,0)</f>
        <v>0</v>
      </c>
      <c r="Y43" s="36">
        <f t="shared" si="4"/>
        <v>32091.4</v>
      </c>
      <c r="Z43" s="36">
        <f t="shared" si="5"/>
        <v>3000.85</v>
      </c>
    </row>
    <row r="44" spans="1:26" ht="12.75">
      <c r="A44" s="45">
        <v>43</v>
      </c>
      <c r="B44" s="46" t="s">
        <v>501</v>
      </c>
      <c r="C44" s="46" t="s">
        <v>417</v>
      </c>
      <c r="D44" s="47" t="s">
        <v>502</v>
      </c>
      <c r="E44" s="46" t="s">
        <v>192</v>
      </c>
      <c r="F44" s="63">
        <v>141</v>
      </c>
      <c r="G44" s="32"/>
      <c r="H44" s="1">
        <v>149</v>
      </c>
      <c r="I44" s="1">
        <v>28</v>
      </c>
      <c r="J44" s="66"/>
      <c r="K44" s="66"/>
      <c r="L44" s="66"/>
      <c r="M44" s="64"/>
      <c r="N44" s="35">
        <f>H44*Parametri!$B$3</f>
        <v>24368.95</v>
      </c>
      <c r="O44" s="35">
        <f>I44*Parametri!$B$4</f>
        <v>3249.1200000000003</v>
      </c>
      <c r="P44" s="35">
        <f>F44*Parametri!$B$7</f>
        <v>7773.33</v>
      </c>
      <c r="Q44" s="35">
        <f>F44*Parametri!$B$8</f>
        <v>20029.050000000003</v>
      </c>
      <c r="R44" s="35">
        <f>I44*Parametri!$B$9</f>
        <v>2613.7999999999997</v>
      </c>
      <c r="S44" s="35">
        <f>F44*Parametri!$B$12</f>
        <v>45872.939999999995</v>
      </c>
      <c r="T44" s="35">
        <f>G44*Parametri!$B$13</f>
        <v>0</v>
      </c>
      <c r="U44" s="36">
        <f>IF(J44="si",Parametri!$B$14,0)</f>
        <v>0</v>
      </c>
      <c r="V44" s="36">
        <f>IF(K44="si",Parametri!$B$15,0)</f>
        <v>0</v>
      </c>
      <c r="W44" s="36">
        <f>IF(L44="si",Parametri!$B$16,0)</f>
        <v>0</v>
      </c>
      <c r="X44" s="37">
        <f>IF(M44="si",Parametri!$B$17,0)</f>
        <v>0</v>
      </c>
      <c r="Y44" s="36">
        <f t="shared" si="4"/>
        <v>103907.19</v>
      </c>
      <c r="Z44" s="36">
        <f t="shared" si="5"/>
        <v>9716.29</v>
      </c>
    </row>
    <row r="45" spans="1:26" ht="12.75">
      <c r="A45" s="45">
        <v>44</v>
      </c>
      <c r="B45" s="46" t="s">
        <v>503</v>
      </c>
      <c r="C45" s="46" t="s">
        <v>417</v>
      </c>
      <c r="D45" s="47" t="s">
        <v>504</v>
      </c>
      <c r="E45" s="46" t="s">
        <v>197</v>
      </c>
      <c r="F45" s="63">
        <v>45</v>
      </c>
      <c r="G45" s="32"/>
      <c r="H45" s="1">
        <v>50</v>
      </c>
      <c r="I45" s="1">
        <v>14</v>
      </c>
      <c r="J45" s="66"/>
      <c r="K45" s="66"/>
      <c r="L45" s="66"/>
      <c r="M45" s="64"/>
      <c r="N45" s="35">
        <f>H45*Parametri!$B$3</f>
        <v>8177.500000000001</v>
      </c>
      <c r="O45" s="35">
        <f>I45*Parametri!$B$4</f>
        <v>1624.5600000000002</v>
      </c>
      <c r="P45" s="35">
        <f>F45*Parametri!$B$7</f>
        <v>2480.85</v>
      </c>
      <c r="Q45" s="35">
        <f>F45*Parametri!$B$8</f>
        <v>6392.250000000001</v>
      </c>
      <c r="R45" s="35">
        <f>I45*Parametri!$B$9</f>
        <v>1306.8999999999999</v>
      </c>
      <c r="S45" s="35">
        <f>F45*Parametri!$B$12</f>
        <v>14640.3</v>
      </c>
      <c r="T45" s="35">
        <f>G45*Parametri!$B$13</f>
        <v>0</v>
      </c>
      <c r="U45" s="36">
        <f>IF(J45="si",Parametri!$B$14,0)</f>
        <v>0</v>
      </c>
      <c r="V45" s="36">
        <f>IF(K45="si",Parametri!$B$15,0)</f>
        <v>0</v>
      </c>
      <c r="W45" s="36">
        <f>IF(L45="si",Parametri!$B$16,0)</f>
        <v>0</v>
      </c>
      <c r="X45" s="37">
        <f>IF(M45="si",Parametri!$B$17,0)</f>
        <v>0</v>
      </c>
      <c r="Y45" s="36">
        <f t="shared" si="4"/>
        <v>34622.36</v>
      </c>
      <c r="Z45" s="36">
        <f t="shared" si="5"/>
        <v>3237.51</v>
      </c>
    </row>
    <row r="46" spans="1:26" ht="12.75">
      <c r="A46" s="45">
        <v>45</v>
      </c>
      <c r="B46" s="46" t="s">
        <v>505</v>
      </c>
      <c r="C46" s="46" t="s">
        <v>417</v>
      </c>
      <c r="D46" s="47" t="s">
        <v>506</v>
      </c>
      <c r="E46" s="46" t="s">
        <v>507</v>
      </c>
      <c r="F46" s="63">
        <v>50</v>
      </c>
      <c r="G46" s="32"/>
      <c r="H46" s="1">
        <v>55</v>
      </c>
      <c r="I46" s="1">
        <v>16</v>
      </c>
      <c r="J46" s="66"/>
      <c r="K46" s="66"/>
      <c r="L46" s="66"/>
      <c r="M46" s="64"/>
      <c r="N46" s="35">
        <f>H46*Parametri!$B$3</f>
        <v>8995.25</v>
      </c>
      <c r="O46" s="35">
        <f>I46*Parametri!$B$4</f>
        <v>1856.64</v>
      </c>
      <c r="P46" s="35">
        <f>F46*Parametri!$B$7</f>
        <v>2756.5</v>
      </c>
      <c r="Q46" s="35">
        <f>F46*Parametri!$B$8</f>
        <v>7102.500000000001</v>
      </c>
      <c r="R46" s="35">
        <f>I46*Parametri!$B$9</f>
        <v>1493.6</v>
      </c>
      <c r="S46" s="35">
        <f>F46*Parametri!$B$12</f>
        <v>16266.999999999998</v>
      </c>
      <c r="T46" s="35">
        <f>G46*Parametri!$B$13</f>
        <v>0</v>
      </c>
      <c r="U46" s="36">
        <f>IF(J46="si",Parametri!$B$14,0)</f>
        <v>0</v>
      </c>
      <c r="V46" s="36">
        <f>IF(K46="si",Parametri!$B$15,0)</f>
        <v>0</v>
      </c>
      <c r="W46" s="36">
        <f>IF(L46="si",Parametri!$B$16,0)</f>
        <v>0</v>
      </c>
      <c r="X46" s="37">
        <f>IF(M46="si",Parametri!$B$17,0)</f>
        <v>0</v>
      </c>
      <c r="Y46" s="36">
        <f t="shared" si="4"/>
        <v>38471.49</v>
      </c>
      <c r="Z46" s="36">
        <f t="shared" si="5"/>
        <v>3597.44</v>
      </c>
    </row>
    <row r="47" spans="1:26" ht="12.75">
      <c r="A47" s="45">
        <v>46</v>
      </c>
      <c r="B47" s="46" t="s">
        <v>508</v>
      </c>
      <c r="C47" s="46" t="s">
        <v>417</v>
      </c>
      <c r="D47" s="47" t="s">
        <v>509</v>
      </c>
      <c r="E47" s="46" t="s">
        <v>204</v>
      </c>
      <c r="F47" s="63">
        <v>71</v>
      </c>
      <c r="G47" s="32"/>
      <c r="H47" s="1">
        <v>79</v>
      </c>
      <c r="I47" s="1">
        <v>16</v>
      </c>
      <c r="J47" s="66"/>
      <c r="K47" s="66"/>
      <c r="L47" s="66"/>
      <c r="M47" s="64"/>
      <c r="N47" s="35">
        <f>H47*Parametri!$B$3</f>
        <v>12920.45</v>
      </c>
      <c r="O47" s="35">
        <f>I47*Parametri!$B$4</f>
        <v>1856.64</v>
      </c>
      <c r="P47" s="35">
        <f>F47*Parametri!$B$7</f>
        <v>3914.23</v>
      </c>
      <c r="Q47" s="35">
        <f>F47*Parametri!$B$8</f>
        <v>10085.550000000001</v>
      </c>
      <c r="R47" s="35">
        <f>I47*Parametri!$B$9</f>
        <v>1493.6</v>
      </c>
      <c r="S47" s="35">
        <f>F47*Parametri!$B$12</f>
        <v>23099.14</v>
      </c>
      <c r="T47" s="35">
        <f>G47*Parametri!$B$13</f>
        <v>0</v>
      </c>
      <c r="U47" s="36">
        <f>IF(J47="si",Parametri!$B$14,0)</f>
        <v>0</v>
      </c>
      <c r="V47" s="36">
        <f>IF(K47="si",Parametri!$B$15,0)</f>
        <v>0</v>
      </c>
      <c r="W47" s="36">
        <f>IF(L47="si",Parametri!$B$16,0)</f>
        <v>0</v>
      </c>
      <c r="X47" s="37">
        <f>IF(M47="si",Parametri!$B$17,0)</f>
        <v>0</v>
      </c>
      <c r="Y47" s="36">
        <f t="shared" si="4"/>
        <v>53369.61</v>
      </c>
      <c r="Z47" s="36">
        <f t="shared" si="5"/>
        <v>4990.56</v>
      </c>
    </row>
    <row r="48" spans="1:26" ht="12.75">
      <c r="A48" s="45">
        <v>47</v>
      </c>
      <c r="B48" s="46" t="s">
        <v>510</v>
      </c>
      <c r="C48" s="46" t="s">
        <v>417</v>
      </c>
      <c r="D48" s="47" t="s">
        <v>511</v>
      </c>
      <c r="E48" s="46" t="s">
        <v>204</v>
      </c>
      <c r="F48" s="63">
        <v>57</v>
      </c>
      <c r="G48" s="32"/>
      <c r="H48" s="1">
        <v>61</v>
      </c>
      <c r="I48" s="1">
        <v>13</v>
      </c>
      <c r="J48" s="66"/>
      <c r="K48" s="66"/>
      <c r="L48" s="66"/>
      <c r="M48" s="64"/>
      <c r="N48" s="35">
        <f>H48*Parametri!$B$3</f>
        <v>9976.550000000001</v>
      </c>
      <c r="O48" s="35">
        <f>I48*Parametri!$B$4</f>
        <v>1508.52</v>
      </c>
      <c r="P48" s="35">
        <f>F48*Parametri!$B$7</f>
        <v>3142.4100000000003</v>
      </c>
      <c r="Q48" s="35">
        <f>F48*Parametri!$B$8</f>
        <v>8096.85</v>
      </c>
      <c r="R48" s="35">
        <f>I48*Parametri!$B$9</f>
        <v>1213.55</v>
      </c>
      <c r="S48" s="35">
        <f>F48*Parametri!$B$12</f>
        <v>18544.379999999997</v>
      </c>
      <c r="T48" s="35">
        <f>G48*Parametri!$B$13</f>
        <v>0</v>
      </c>
      <c r="U48" s="36">
        <f>IF(J48="si",Parametri!$B$14,0)</f>
        <v>0</v>
      </c>
      <c r="V48" s="36">
        <f>IF(K48="si",Parametri!$B$15,0)</f>
        <v>0</v>
      </c>
      <c r="W48" s="36">
        <f>IF(L48="si",Parametri!$B$16,0)</f>
        <v>0</v>
      </c>
      <c r="X48" s="37">
        <f>IF(M48="si",Parametri!$B$17,0)</f>
        <v>0</v>
      </c>
      <c r="Y48" s="36">
        <f t="shared" si="4"/>
        <v>42482.259999999995</v>
      </c>
      <c r="Z48" s="36">
        <f t="shared" si="5"/>
        <v>3972.49</v>
      </c>
    </row>
    <row r="49" spans="1:26" ht="12.75">
      <c r="A49" s="45">
        <v>48</v>
      </c>
      <c r="B49" s="46" t="s">
        <v>512</v>
      </c>
      <c r="C49" s="46" t="s">
        <v>417</v>
      </c>
      <c r="D49" s="47" t="s">
        <v>513</v>
      </c>
      <c r="E49" s="46" t="s">
        <v>204</v>
      </c>
      <c r="F49" s="63">
        <v>46</v>
      </c>
      <c r="G49" s="32"/>
      <c r="H49" s="1">
        <v>53</v>
      </c>
      <c r="I49" s="1">
        <v>11</v>
      </c>
      <c r="J49" s="66"/>
      <c r="K49" s="66"/>
      <c r="L49" s="66"/>
      <c r="M49" s="64"/>
      <c r="N49" s="35">
        <f>H49*Parametri!$B$3</f>
        <v>8668.150000000001</v>
      </c>
      <c r="O49" s="35">
        <f>I49*Parametri!$B$4</f>
        <v>1276.44</v>
      </c>
      <c r="P49" s="35">
        <f>F49*Parametri!$B$7</f>
        <v>2535.98</v>
      </c>
      <c r="Q49" s="35">
        <f>F49*Parametri!$B$8</f>
        <v>6534.3</v>
      </c>
      <c r="R49" s="35">
        <f>I49*Parametri!$B$9</f>
        <v>1026.85</v>
      </c>
      <c r="S49" s="35">
        <f>F49*Parametri!$B$12</f>
        <v>14965.64</v>
      </c>
      <c r="T49" s="35">
        <f>G49*Parametri!$B$13</f>
        <v>0</v>
      </c>
      <c r="U49" s="36">
        <f>IF(J49="si",Parametri!$B$14,0)</f>
        <v>0</v>
      </c>
      <c r="V49" s="36">
        <f>IF(K49="si",Parametri!$B$15,0)</f>
        <v>0</v>
      </c>
      <c r="W49" s="36">
        <f>IF(L49="si",Parametri!$B$16,0)</f>
        <v>0</v>
      </c>
      <c r="X49" s="37">
        <f>IF(M49="si",Parametri!$B$17,0)</f>
        <v>0</v>
      </c>
      <c r="Y49" s="36">
        <f t="shared" si="4"/>
        <v>35007.36</v>
      </c>
      <c r="Z49" s="36">
        <f t="shared" si="5"/>
        <v>3273.52</v>
      </c>
    </row>
    <row r="50" spans="1:26" ht="12.75">
      <c r="A50" s="45">
        <v>49</v>
      </c>
      <c r="B50" s="46" t="s">
        <v>514</v>
      </c>
      <c r="C50" s="46" t="s">
        <v>417</v>
      </c>
      <c r="D50" s="47" t="s">
        <v>515</v>
      </c>
      <c r="E50" s="46" t="s">
        <v>207</v>
      </c>
      <c r="F50" s="63">
        <v>41</v>
      </c>
      <c r="G50" s="32"/>
      <c r="H50" s="1">
        <v>46</v>
      </c>
      <c r="I50" s="1">
        <v>14</v>
      </c>
      <c r="J50" s="66"/>
      <c r="K50" s="66"/>
      <c r="L50" s="66"/>
      <c r="M50" s="64"/>
      <c r="N50" s="35">
        <f>H50*Parametri!$B$3</f>
        <v>7523.3</v>
      </c>
      <c r="O50" s="35">
        <f>I50*Parametri!$B$4</f>
        <v>1624.5600000000002</v>
      </c>
      <c r="P50" s="35">
        <f>F50*Parametri!$B$7</f>
        <v>2260.33</v>
      </c>
      <c r="Q50" s="35">
        <f>F50*Parametri!$B$8</f>
        <v>5824.05</v>
      </c>
      <c r="R50" s="35">
        <f>I50*Parametri!$B$9</f>
        <v>1306.8999999999999</v>
      </c>
      <c r="S50" s="35">
        <f>F50*Parametri!$B$12</f>
        <v>13338.939999999999</v>
      </c>
      <c r="T50" s="35">
        <f>G50*Parametri!$B$13</f>
        <v>0</v>
      </c>
      <c r="U50" s="36">
        <f>IF(J50="si",Parametri!$B$14,0)</f>
        <v>0</v>
      </c>
      <c r="V50" s="36">
        <f>IF(K50="si",Parametri!$B$15,0)</f>
        <v>0</v>
      </c>
      <c r="W50" s="36">
        <f>IF(L50="si",Parametri!$B$16,0)</f>
        <v>0</v>
      </c>
      <c r="X50" s="37">
        <f>IF(M50="si",Parametri!$B$17,0)</f>
        <v>0</v>
      </c>
      <c r="Y50" s="36">
        <f aca="true" t="shared" si="6" ref="Y50:Y65">SUM(N50:X50)</f>
        <v>31878.08</v>
      </c>
      <c r="Z50" s="36">
        <f aca="true" t="shared" si="7" ref="Z50:Z65">ROUND((Y50/90.9*100)*8.5%,2)</f>
        <v>2980.9</v>
      </c>
    </row>
    <row r="51" spans="1:26" ht="12.75">
      <c r="A51" s="45">
        <v>50</v>
      </c>
      <c r="B51" s="46" t="s">
        <v>516</v>
      </c>
      <c r="C51" s="46" t="s">
        <v>417</v>
      </c>
      <c r="D51" s="47" t="s">
        <v>517</v>
      </c>
      <c r="E51" s="46" t="s">
        <v>209</v>
      </c>
      <c r="F51" s="63">
        <v>62</v>
      </c>
      <c r="G51" s="32"/>
      <c r="H51" s="1">
        <v>66</v>
      </c>
      <c r="I51" s="1">
        <v>16</v>
      </c>
      <c r="J51" s="66"/>
      <c r="K51" s="108" t="s">
        <v>83</v>
      </c>
      <c r="L51" s="66"/>
      <c r="M51" s="64"/>
      <c r="N51" s="35">
        <f>H51*Parametri!$B$3</f>
        <v>10794.300000000001</v>
      </c>
      <c r="O51" s="35">
        <f>I51*Parametri!$B$4</f>
        <v>1856.64</v>
      </c>
      <c r="P51" s="35">
        <f>F51*Parametri!$B$7</f>
        <v>3418.06</v>
      </c>
      <c r="Q51" s="35">
        <f>F51*Parametri!$B$8</f>
        <v>8807.1</v>
      </c>
      <c r="R51" s="35">
        <f>I51*Parametri!$B$9</f>
        <v>1493.6</v>
      </c>
      <c r="S51" s="35">
        <f>F51*Parametri!$B$12</f>
        <v>20171.079999999998</v>
      </c>
      <c r="T51" s="35">
        <f>G51*Parametri!$B$13</f>
        <v>0</v>
      </c>
      <c r="U51" s="36">
        <f>IF(J51="si",Parametri!$B$14,0)</f>
        <v>0</v>
      </c>
      <c r="V51" s="36">
        <f>IF(K51="si",Parametri!$B$15,0)</f>
        <v>1408.38</v>
      </c>
      <c r="W51" s="36">
        <f>IF(L51="si",Parametri!$B$16,0)</f>
        <v>0</v>
      </c>
      <c r="X51" s="37">
        <f>IF(M51="si",Parametri!$B$17,0)</f>
        <v>0</v>
      </c>
      <c r="Y51" s="36">
        <f t="shared" si="6"/>
        <v>47949.159999999996</v>
      </c>
      <c r="Z51" s="36">
        <f t="shared" si="7"/>
        <v>4483.69</v>
      </c>
    </row>
    <row r="52" spans="1:26" ht="12.75">
      <c r="A52" s="45">
        <v>51</v>
      </c>
      <c r="B52" s="46" t="s">
        <v>518</v>
      </c>
      <c r="C52" s="46" t="s">
        <v>417</v>
      </c>
      <c r="D52" s="47" t="s">
        <v>519</v>
      </c>
      <c r="E52" s="46" t="s">
        <v>215</v>
      </c>
      <c r="F52" s="63">
        <v>54</v>
      </c>
      <c r="G52" s="32"/>
      <c r="H52" s="1">
        <v>57</v>
      </c>
      <c r="I52" s="1">
        <v>16</v>
      </c>
      <c r="J52" s="66"/>
      <c r="K52" s="66"/>
      <c r="L52" s="66"/>
      <c r="M52" s="64"/>
      <c r="N52" s="35">
        <f>H52*Parametri!$B$3</f>
        <v>9322.35</v>
      </c>
      <c r="O52" s="35">
        <f>I52*Parametri!$B$4</f>
        <v>1856.64</v>
      </c>
      <c r="P52" s="35">
        <f>F52*Parametri!$B$7</f>
        <v>2977.02</v>
      </c>
      <c r="Q52" s="35">
        <f>F52*Parametri!$B$8</f>
        <v>7670.700000000001</v>
      </c>
      <c r="R52" s="35">
        <f>I52*Parametri!$B$9</f>
        <v>1493.6</v>
      </c>
      <c r="S52" s="35">
        <f>F52*Parametri!$B$12</f>
        <v>17568.359999999997</v>
      </c>
      <c r="T52" s="35">
        <f>G52*Parametri!$B$13</f>
        <v>0</v>
      </c>
      <c r="U52" s="36">
        <f>IF(J52="si",Parametri!$B$14,0)</f>
        <v>0</v>
      </c>
      <c r="V52" s="36">
        <f>IF(K52="si",Parametri!$B$15,0)</f>
        <v>0</v>
      </c>
      <c r="W52" s="36">
        <f>IF(L52="si",Parametri!$B$16,0)</f>
        <v>0</v>
      </c>
      <c r="X52" s="37">
        <f>IF(M52="si",Parametri!$B$17,0)</f>
        <v>0</v>
      </c>
      <c r="Y52" s="36">
        <f t="shared" si="6"/>
        <v>40888.67</v>
      </c>
      <c r="Z52" s="36">
        <f t="shared" si="7"/>
        <v>3823.47</v>
      </c>
    </row>
    <row r="53" spans="1:26" ht="12.75">
      <c r="A53" s="45">
        <v>52</v>
      </c>
      <c r="B53" s="46" t="s">
        <v>520</v>
      </c>
      <c r="C53" s="46" t="s">
        <v>417</v>
      </c>
      <c r="D53" s="47" t="s">
        <v>521</v>
      </c>
      <c r="E53" s="46" t="s">
        <v>215</v>
      </c>
      <c r="F53" s="63">
        <v>59</v>
      </c>
      <c r="G53" s="32"/>
      <c r="H53" s="1">
        <v>67</v>
      </c>
      <c r="I53" s="1">
        <v>16</v>
      </c>
      <c r="J53" s="66"/>
      <c r="K53" s="66"/>
      <c r="L53" s="66"/>
      <c r="M53" s="64"/>
      <c r="N53" s="35">
        <f>H53*Parametri!$B$3</f>
        <v>10957.85</v>
      </c>
      <c r="O53" s="35">
        <f>I53*Parametri!$B$4</f>
        <v>1856.64</v>
      </c>
      <c r="P53" s="35">
        <f>F53*Parametri!$B$7</f>
        <v>3252.67</v>
      </c>
      <c r="Q53" s="35">
        <f>F53*Parametri!$B$8</f>
        <v>8380.95</v>
      </c>
      <c r="R53" s="35">
        <f>I53*Parametri!$B$9</f>
        <v>1493.6</v>
      </c>
      <c r="S53" s="35">
        <f>F53*Parametri!$B$12</f>
        <v>19195.059999999998</v>
      </c>
      <c r="T53" s="35">
        <f>G53*Parametri!$B$13</f>
        <v>0</v>
      </c>
      <c r="U53" s="36">
        <f>IF(J53="si",Parametri!$B$14,0)</f>
        <v>0</v>
      </c>
      <c r="V53" s="36">
        <f>IF(K53="si",Parametri!$B$15,0)</f>
        <v>0</v>
      </c>
      <c r="W53" s="36">
        <f>IF(L53="si",Parametri!$B$16,0)</f>
        <v>0</v>
      </c>
      <c r="X53" s="37">
        <f>IF(M53="si",Parametri!$B$17,0)</f>
        <v>0</v>
      </c>
      <c r="Y53" s="36">
        <f t="shared" si="6"/>
        <v>45136.77</v>
      </c>
      <c r="Z53" s="36">
        <f t="shared" si="7"/>
        <v>4220.71</v>
      </c>
    </row>
    <row r="54" spans="1:26" ht="12.75">
      <c r="A54" s="45">
        <v>53</v>
      </c>
      <c r="B54" s="46" t="s">
        <v>522</v>
      </c>
      <c r="C54" s="46" t="s">
        <v>417</v>
      </c>
      <c r="D54" s="47" t="s">
        <v>523</v>
      </c>
      <c r="E54" s="46" t="s">
        <v>217</v>
      </c>
      <c r="F54" s="63">
        <v>70</v>
      </c>
      <c r="G54" s="32"/>
      <c r="H54" s="1">
        <v>76</v>
      </c>
      <c r="I54" s="1">
        <v>18</v>
      </c>
      <c r="J54" s="66"/>
      <c r="K54" s="66"/>
      <c r="L54" s="66"/>
      <c r="M54" s="64"/>
      <c r="N54" s="35">
        <f>H54*Parametri!$B$3</f>
        <v>12429.800000000001</v>
      </c>
      <c r="O54" s="35">
        <f>I54*Parametri!$B$4</f>
        <v>2088.7200000000003</v>
      </c>
      <c r="P54" s="35">
        <f>F54*Parametri!$B$7</f>
        <v>3859.1000000000004</v>
      </c>
      <c r="Q54" s="35">
        <f>F54*Parametri!$B$8</f>
        <v>9943.5</v>
      </c>
      <c r="R54" s="35">
        <f>I54*Parametri!$B$9</f>
        <v>1680.3</v>
      </c>
      <c r="S54" s="35">
        <f>F54*Parametri!$B$12</f>
        <v>22773.8</v>
      </c>
      <c r="T54" s="35">
        <f>G54*Parametri!$B$13</f>
        <v>0</v>
      </c>
      <c r="U54" s="36">
        <f>IF(J54="si",Parametri!$B$14,0)</f>
        <v>0</v>
      </c>
      <c r="V54" s="36">
        <f>IF(K54="si",Parametri!$B$15,0)</f>
        <v>0</v>
      </c>
      <c r="W54" s="36">
        <f>IF(L54="si",Parametri!$B$16,0)</f>
        <v>0</v>
      </c>
      <c r="X54" s="37">
        <f>IF(M54="si",Parametri!$B$17,0)</f>
        <v>0</v>
      </c>
      <c r="Y54" s="36">
        <f t="shared" si="6"/>
        <v>52775.22</v>
      </c>
      <c r="Z54" s="36">
        <f t="shared" si="7"/>
        <v>4934.98</v>
      </c>
    </row>
    <row r="55" spans="1:26" ht="12.75">
      <c r="A55" s="45">
        <v>54</v>
      </c>
      <c r="B55" s="46" t="s">
        <v>524</v>
      </c>
      <c r="C55" s="46" t="s">
        <v>417</v>
      </c>
      <c r="D55" s="47" t="s">
        <v>525</v>
      </c>
      <c r="E55" s="46" t="s">
        <v>217</v>
      </c>
      <c r="F55" s="63">
        <v>63</v>
      </c>
      <c r="G55" s="32"/>
      <c r="H55" s="1">
        <v>66</v>
      </c>
      <c r="I55" s="1">
        <v>15</v>
      </c>
      <c r="J55" s="66"/>
      <c r="K55" s="66"/>
      <c r="L55" s="66"/>
      <c r="M55" s="64"/>
      <c r="N55" s="35">
        <f>H55*Parametri!$B$3</f>
        <v>10794.300000000001</v>
      </c>
      <c r="O55" s="35">
        <f>I55*Parametri!$B$4</f>
        <v>1740.6000000000001</v>
      </c>
      <c r="P55" s="35">
        <f>F55*Parametri!$B$7</f>
        <v>3473.19</v>
      </c>
      <c r="Q55" s="35">
        <f>F55*Parametri!$B$8</f>
        <v>8949.150000000001</v>
      </c>
      <c r="R55" s="35">
        <f>I55*Parametri!$B$9</f>
        <v>1400.25</v>
      </c>
      <c r="S55" s="35">
        <f>F55*Parametri!$B$12</f>
        <v>20496.42</v>
      </c>
      <c r="T55" s="35">
        <f>G55*Parametri!$B$13</f>
        <v>0</v>
      </c>
      <c r="U55" s="36">
        <f>IF(J55="si",Parametri!$B$14,0)</f>
        <v>0</v>
      </c>
      <c r="V55" s="36">
        <f>IF(K55="si",Parametri!$B$15,0)</f>
        <v>0</v>
      </c>
      <c r="W55" s="36">
        <f>IF(L55="si",Parametri!$B$16,0)</f>
        <v>0</v>
      </c>
      <c r="X55" s="37">
        <f>IF(M55="si",Parametri!$B$17,0)</f>
        <v>0</v>
      </c>
      <c r="Y55" s="36">
        <f t="shared" si="6"/>
        <v>46853.91</v>
      </c>
      <c r="Z55" s="36">
        <f t="shared" si="7"/>
        <v>4381.28</v>
      </c>
    </row>
    <row r="56" spans="1:26" ht="12.75">
      <c r="A56" s="45">
        <v>55</v>
      </c>
      <c r="B56" s="46" t="s">
        <v>526</v>
      </c>
      <c r="C56" s="46" t="s">
        <v>417</v>
      </c>
      <c r="D56" s="47" t="s">
        <v>527</v>
      </c>
      <c r="E56" s="46" t="s">
        <v>528</v>
      </c>
      <c r="F56" s="63">
        <v>101</v>
      </c>
      <c r="G56" s="32"/>
      <c r="H56" s="1">
        <v>113</v>
      </c>
      <c r="I56" s="1">
        <v>21</v>
      </c>
      <c r="J56" s="66"/>
      <c r="K56" s="66"/>
      <c r="L56" s="66"/>
      <c r="M56" s="64"/>
      <c r="N56" s="35">
        <f>H56*Parametri!$B$3</f>
        <v>18481.15</v>
      </c>
      <c r="O56" s="35">
        <f>I56*Parametri!$B$4</f>
        <v>2436.84</v>
      </c>
      <c r="P56" s="35">
        <f>F56*Parametri!$B$7</f>
        <v>5568.13</v>
      </c>
      <c r="Q56" s="35">
        <f>F56*Parametri!$B$8</f>
        <v>14347.050000000001</v>
      </c>
      <c r="R56" s="35">
        <f>I56*Parametri!$B$9</f>
        <v>1960.35</v>
      </c>
      <c r="S56" s="35">
        <f>F56*Parametri!$B$12</f>
        <v>32859.34</v>
      </c>
      <c r="T56" s="35">
        <f>G56*Parametri!$B$13</f>
        <v>0</v>
      </c>
      <c r="U56" s="36">
        <f>IF(J56="si",Parametri!$B$14,0)</f>
        <v>0</v>
      </c>
      <c r="V56" s="36">
        <f>IF(K56="si",Parametri!$B$15,0)</f>
        <v>0</v>
      </c>
      <c r="W56" s="36">
        <f>IF(L56="si",Parametri!$B$16,0)</f>
        <v>0</v>
      </c>
      <c r="X56" s="37">
        <f>IF(M56="si",Parametri!$B$17,0)</f>
        <v>0</v>
      </c>
      <c r="Y56" s="36">
        <f t="shared" si="6"/>
        <v>75652.86</v>
      </c>
      <c r="Z56" s="36">
        <f t="shared" si="7"/>
        <v>7074.25</v>
      </c>
    </row>
    <row r="57" spans="1:26" ht="12.75">
      <c r="A57" s="45">
        <v>56</v>
      </c>
      <c r="B57" s="46" t="s">
        <v>529</v>
      </c>
      <c r="C57" s="46" t="s">
        <v>417</v>
      </c>
      <c r="D57" s="47" t="s">
        <v>530</v>
      </c>
      <c r="E57" s="46" t="s">
        <v>531</v>
      </c>
      <c r="F57" s="63">
        <v>62</v>
      </c>
      <c r="G57" s="32"/>
      <c r="H57" s="1">
        <v>68</v>
      </c>
      <c r="I57" s="1">
        <v>16</v>
      </c>
      <c r="J57" s="66"/>
      <c r="K57" s="66"/>
      <c r="L57" s="66"/>
      <c r="M57" s="64"/>
      <c r="N57" s="35">
        <f>H57*Parametri!$B$3</f>
        <v>11121.400000000001</v>
      </c>
      <c r="O57" s="35">
        <f>I57*Parametri!$B$4</f>
        <v>1856.64</v>
      </c>
      <c r="P57" s="35">
        <f>F57*Parametri!$B$7</f>
        <v>3418.06</v>
      </c>
      <c r="Q57" s="35">
        <f>F57*Parametri!$B$8</f>
        <v>8807.1</v>
      </c>
      <c r="R57" s="35">
        <f>I57*Parametri!$B$9</f>
        <v>1493.6</v>
      </c>
      <c r="S57" s="35">
        <f>F57*Parametri!$B$12</f>
        <v>20171.079999999998</v>
      </c>
      <c r="T57" s="35">
        <f>G57*Parametri!$B$13</f>
        <v>0</v>
      </c>
      <c r="U57" s="36">
        <f>IF(J57="si",Parametri!$B$14,0)</f>
        <v>0</v>
      </c>
      <c r="V57" s="36">
        <f>IF(K57="si",Parametri!$B$15,0)</f>
        <v>0</v>
      </c>
      <c r="W57" s="36">
        <f>IF(L57="si",Parametri!$B$16,0)</f>
        <v>0</v>
      </c>
      <c r="X57" s="37">
        <f>IF(M57="si",Parametri!$B$17,0)</f>
        <v>0</v>
      </c>
      <c r="Y57" s="36">
        <f t="shared" si="6"/>
        <v>46867.880000000005</v>
      </c>
      <c r="Z57" s="36">
        <f t="shared" si="7"/>
        <v>4382.59</v>
      </c>
    </row>
    <row r="58" spans="1:26" ht="12.75">
      <c r="A58" s="45">
        <v>57</v>
      </c>
      <c r="B58" s="46" t="s">
        <v>532</v>
      </c>
      <c r="C58" s="46" t="s">
        <v>417</v>
      </c>
      <c r="D58" s="47" t="s">
        <v>533</v>
      </c>
      <c r="E58" s="46" t="s">
        <v>534</v>
      </c>
      <c r="F58" s="63">
        <v>52</v>
      </c>
      <c r="G58" s="32"/>
      <c r="H58" s="1">
        <v>53</v>
      </c>
      <c r="I58" s="1">
        <v>18</v>
      </c>
      <c r="J58" s="66"/>
      <c r="K58" s="66"/>
      <c r="L58" s="66"/>
      <c r="M58" s="64"/>
      <c r="N58" s="35">
        <f>H58*Parametri!$B$3</f>
        <v>8668.150000000001</v>
      </c>
      <c r="O58" s="35">
        <f>I58*Parametri!$B$4</f>
        <v>2088.7200000000003</v>
      </c>
      <c r="P58" s="35">
        <f>F58*Parametri!$B$7</f>
        <v>2866.76</v>
      </c>
      <c r="Q58" s="35">
        <f>F58*Parametri!$B$8</f>
        <v>7386.6</v>
      </c>
      <c r="R58" s="35">
        <f>I58*Parametri!$B$9</f>
        <v>1680.3</v>
      </c>
      <c r="S58" s="35">
        <f>F58*Parametri!$B$12</f>
        <v>16917.68</v>
      </c>
      <c r="T58" s="35">
        <f>G58*Parametri!$B$13</f>
        <v>0</v>
      </c>
      <c r="U58" s="36">
        <f>IF(J58="si",Parametri!$B$14,0)</f>
        <v>0</v>
      </c>
      <c r="V58" s="36">
        <f>IF(K58="si",Parametri!$B$15,0)</f>
        <v>0</v>
      </c>
      <c r="W58" s="36">
        <f>IF(L58="si",Parametri!$B$16,0)</f>
        <v>0</v>
      </c>
      <c r="X58" s="37">
        <f>IF(M58="si",Parametri!$B$17,0)</f>
        <v>0</v>
      </c>
      <c r="Y58" s="36">
        <f t="shared" si="6"/>
        <v>39608.21000000001</v>
      </c>
      <c r="Z58" s="36">
        <f t="shared" si="7"/>
        <v>3703.74</v>
      </c>
    </row>
    <row r="59" spans="1:26" ht="12.75">
      <c r="A59" s="45">
        <v>58</v>
      </c>
      <c r="B59" s="46" t="s">
        <v>535</v>
      </c>
      <c r="C59" s="46" t="s">
        <v>417</v>
      </c>
      <c r="D59" s="47" t="s">
        <v>536</v>
      </c>
      <c r="E59" s="46" t="s">
        <v>221</v>
      </c>
      <c r="F59" s="63">
        <v>56</v>
      </c>
      <c r="G59" s="32"/>
      <c r="H59" s="1">
        <v>60</v>
      </c>
      <c r="I59" s="1">
        <v>13</v>
      </c>
      <c r="J59" s="66"/>
      <c r="K59" s="66"/>
      <c r="L59" s="66"/>
      <c r="M59" s="64"/>
      <c r="N59" s="35">
        <f>H59*Parametri!$B$3</f>
        <v>9813</v>
      </c>
      <c r="O59" s="35">
        <f>I59*Parametri!$B$4</f>
        <v>1508.52</v>
      </c>
      <c r="P59" s="35">
        <f>F59*Parametri!$B$7</f>
        <v>3087.28</v>
      </c>
      <c r="Q59" s="35">
        <f>F59*Parametri!$B$8</f>
        <v>7954.800000000001</v>
      </c>
      <c r="R59" s="35">
        <f>I59*Parametri!$B$9</f>
        <v>1213.55</v>
      </c>
      <c r="S59" s="35">
        <f>F59*Parametri!$B$12</f>
        <v>18219.039999999997</v>
      </c>
      <c r="T59" s="35">
        <f>G59*Parametri!$B$13</f>
        <v>0</v>
      </c>
      <c r="U59" s="36">
        <f>IF(J59="si",Parametri!$B$14,0)</f>
        <v>0</v>
      </c>
      <c r="V59" s="36">
        <f>IF(K59="si",Parametri!$B$15,0)</f>
        <v>0</v>
      </c>
      <c r="W59" s="36">
        <f>IF(L59="si",Parametri!$B$16,0)</f>
        <v>0</v>
      </c>
      <c r="X59" s="37">
        <f>IF(M59="si",Parametri!$B$17,0)</f>
        <v>0</v>
      </c>
      <c r="Y59" s="36">
        <f t="shared" si="6"/>
        <v>41796.19</v>
      </c>
      <c r="Z59" s="36">
        <f t="shared" si="7"/>
        <v>3908.33</v>
      </c>
    </row>
    <row r="60" spans="1:26" ht="12.75">
      <c r="A60" s="45">
        <v>59</v>
      </c>
      <c r="B60" s="46" t="s">
        <v>537</v>
      </c>
      <c r="C60" s="46" t="s">
        <v>417</v>
      </c>
      <c r="D60" s="47" t="s">
        <v>504</v>
      </c>
      <c r="E60" s="46" t="s">
        <v>224</v>
      </c>
      <c r="F60" s="63">
        <v>100</v>
      </c>
      <c r="G60" s="32"/>
      <c r="H60" s="1">
        <v>112</v>
      </c>
      <c r="I60" s="1">
        <v>22</v>
      </c>
      <c r="J60" s="66"/>
      <c r="K60" s="66"/>
      <c r="L60" s="66"/>
      <c r="M60" s="64"/>
      <c r="N60" s="35">
        <f>H60*Parametri!$B$3</f>
        <v>18317.600000000002</v>
      </c>
      <c r="O60" s="35">
        <f>I60*Parametri!$B$4</f>
        <v>2552.88</v>
      </c>
      <c r="P60" s="35">
        <f>F60*Parametri!$B$7</f>
        <v>5513</v>
      </c>
      <c r="Q60" s="35">
        <f>F60*Parametri!$B$8</f>
        <v>14205.000000000002</v>
      </c>
      <c r="R60" s="35">
        <f>I60*Parametri!$B$9</f>
        <v>2053.7</v>
      </c>
      <c r="S60" s="35">
        <f>F60*Parametri!$B$12</f>
        <v>32533.999999999996</v>
      </c>
      <c r="T60" s="35">
        <f>G60*Parametri!$B$13</f>
        <v>0</v>
      </c>
      <c r="U60" s="36">
        <f>IF(J60="si",Parametri!$B$14,0)</f>
        <v>0</v>
      </c>
      <c r="V60" s="36">
        <f>IF(K60="si",Parametri!$B$15,0)</f>
        <v>0</v>
      </c>
      <c r="W60" s="36">
        <f>IF(L60="si",Parametri!$B$16,0)</f>
        <v>0</v>
      </c>
      <c r="X60" s="37">
        <f>IF(M60="si",Parametri!$B$17,0)</f>
        <v>0</v>
      </c>
      <c r="Y60" s="36">
        <f t="shared" si="6"/>
        <v>75176.18</v>
      </c>
      <c r="Z60" s="36">
        <f t="shared" si="7"/>
        <v>7029.68</v>
      </c>
    </row>
    <row r="61" spans="1:26" ht="12.75">
      <c r="A61" s="45">
        <v>60</v>
      </c>
      <c r="B61" s="46" t="s">
        <v>538</v>
      </c>
      <c r="C61" s="46" t="s">
        <v>417</v>
      </c>
      <c r="D61" s="47" t="s">
        <v>539</v>
      </c>
      <c r="E61" s="46" t="s">
        <v>224</v>
      </c>
      <c r="F61" s="63">
        <v>91</v>
      </c>
      <c r="G61" s="32"/>
      <c r="H61" s="1">
        <v>97</v>
      </c>
      <c r="I61" s="1">
        <v>18</v>
      </c>
      <c r="J61" s="66"/>
      <c r="K61" s="66"/>
      <c r="L61" s="66"/>
      <c r="M61" s="64"/>
      <c r="N61" s="35">
        <f>H61*Parametri!$B$3</f>
        <v>15864.35</v>
      </c>
      <c r="O61" s="35">
        <f>I61*Parametri!$B$4</f>
        <v>2088.7200000000003</v>
      </c>
      <c r="P61" s="35">
        <f>F61*Parametri!$B$7</f>
        <v>5016.83</v>
      </c>
      <c r="Q61" s="35">
        <f>F61*Parametri!$B$8</f>
        <v>12926.550000000001</v>
      </c>
      <c r="R61" s="35">
        <f>I61*Parametri!$B$9</f>
        <v>1680.3</v>
      </c>
      <c r="S61" s="35">
        <f>F61*Parametri!$B$12</f>
        <v>29605.94</v>
      </c>
      <c r="T61" s="35">
        <f>G61*Parametri!$B$13</f>
        <v>0</v>
      </c>
      <c r="U61" s="36">
        <f>IF(J61="si",Parametri!$B$14,0)</f>
        <v>0</v>
      </c>
      <c r="V61" s="36">
        <f>IF(K61="si",Parametri!$B$15,0)</f>
        <v>0</v>
      </c>
      <c r="W61" s="36">
        <f>IF(L61="si",Parametri!$B$16,0)</f>
        <v>0</v>
      </c>
      <c r="X61" s="37">
        <f>IF(M61="si",Parametri!$B$17,0)</f>
        <v>0</v>
      </c>
      <c r="Y61" s="36">
        <f t="shared" si="6"/>
        <v>67182.69</v>
      </c>
      <c r="Z61" s="36">
        <f t="shared" si="7"/>
        <v>6282.21</v>
      </c>
    </row>
    <row r="62" spans="1:26" ht="12.75">
      <c r="A62" s="45">
        <v>61</v>
      </c>
      <c r="B62" s="46" t="s">
        <v>540</v>
      </c>
      <c r="C62" s="46" t="s">
        <v>417</v>
      </c>
      <c r="D62" s="47" t="s">
        <v>541</v>
      </c>
      <c r="E62" s="46" t="s">
        <v>224</v>
      </c>
      <c r="F62" s="63">
        <v>82</v>
      </c>
      <c r="G62" s="32"/>
      <c r="H62" s="1">
        <v>89</v>
      </c>
      <c r="I62" s="1">
        <v>19</v>
      </c>
      <c r="J62" s="66"/>
      <c r="K62" s="66"/>
      <c r="L62" s="66"/>
      <c r="M62" s="64"/>
      <c r="N62" s="35">
        <f>H62*Parametri!$B$3</f>
        <v>14555.95</v>
      </c>
      <c r="O62" s="35">
        <f>I62*Parametri!$B$4</f>
        <v>2204.76</v>
      </c>
      <c r="P62" s="35">
        <f>F62*Parametri!$B$7</f>
        <v>4520.66</v>
      </c>
      <c r="Q62" s="35">
        <f>F62*Parametri!$B$8</f>
        <v>11648.1</v>
      </c>
      <c r="R62" s="35">
        <f>I62*Parametri!$B$9</f>
        <v>1773.6499999999999</v>
      </c>
      <c r="S62" s="35">
        <f>F62*Parametri!$B$12</f>
        <v>26677.879999999997</v>
      </c>
      <c r="T62" s="35">
        <f>G62*Parametri!$B$13</f>
        <v>0</v>
      </c>
      <c r="U62" s="36">
        <f>IF(J62="si",Parametri!$B$14,0)</f>
        <v>0</v>
      </c>
      <c r="V62" s="36">
        <f>IF(K62="si",Parametri!$B$15,0)</f>
        <v>0</v>
      </c>
      <c r="W62" s="36">
        <f>IF(L62="si",Parametri!$B$16,0)</f>
        <v>0</v>
      </c>
      <c r="X62" s="37">
        <f>IF(M62="si",Parametri!$B$17,0)</f>
        <v>0</v>
      </c>
      <c r="Y62" s="36">
        <f t="shared" si="6"/>
        <v>61381</v>
      </c>
      <c r="Z62" s="36">
        <f t="shared" si="7"/>
        <v>5739.7</v>
      </c>
    </row>
    <row r="63" spans="1:26" ht="12.75">
      <c r="A63" s="45">
        <v>62</v>
      </c>
      <c r="B63" s="46" t="s">
        <v>542</v>
      </c>
      <c r="C63" s="46" t="s">
        <v>417</v>
      </c>
      <c r="D63" s="47" t="s">
        <v>525</v>
      </c>
      <c r="E63" s="46" t="s">
        <v>224</v>
      </c>
      <c r="F63" s="63">
        <v>100</v>
      </c>
      <c r="G63" s="32"/>
      <c r="H63" s="1">
        <v>110</v>
      </c>
      <c r="I63" s="1">
        <v>23</v>
      </c>
      <c r="J63" s="66"/>
      <c r="K63" s="66"/>
      <c r="L63" s="66"/>
      <c r="M63" s="64"/>
      <c r="N63" s="35">
        <f>H63*Parametri!$B$3</f>
        <v>17990.5</v>
      </c>
      <c r="O63" s="35">
        <f>I63*Parametri!$B$4</f>
        <v>2668.92</v>
      </c>
      <c r="P63" s="35">
        <f>F63*Parametri!$B$7</f>
        <v>5513</v>
      </c>
      <c r="Q63" s="35">
        <f>F63*Parametri!$B$8</f>
        <v>14205.000000000002</v>
      </c>
      <c r="R63" s="35">
        <f>I63*Parametri!$B$9</f>
        <v>2147.0499999999997</v>
      </c>
      <c r="S63" s="35">
        <f>F63*Parametri!$B$12</f>
        <v>32533.999999999996</v>
      </c>
      <c r="T63" s="35">
        <f>G63*Parametri!$B$13</f>
        <v>0</v>
      </c>
      <c r="U63" s="36">
        <f>IF(J63="si",Parametri!$B$14,0)</f>
        <v>0</v>
      </c>
      <c r="V63" s="36">
        <f>IF(K63="si",Parametri!$B$15,0)</f>
        <v>0</v>
      </c>
      <c r="W63" s="36">
        <f>IF(L63="si",Parametri!$B$16,0)</f>
        <v>0</v>
      </c>
      <c r="X63" s="37">
        <f>IF(M63="si",Parametri!$B$17,0)</f>
        <v>0</v>
      </c>
      <c r="Y63" s="36">
        <f t="shared" si="6"/>
        <v>75058.47</v>
      </c>
      <c r="Z63" s="36">
        <f t="shared" si="7"/>
        <v>7018.67</v>
      </c>
    </row>
    <row r="64" spans="1:26" ht="12.75">
      <c r="A64" s="45">
        <v>63</v>
      </c>
      <c r="B64" s="46" t="s">
        <v>543</v>
      </c>
      <c r="C64" s="46" t="s">
        <v>417</v>
      </c>
      <c r="D64" s="47" t="s">
        <v>544</v>
      </c>
      <c r="E64" s="46" t="s">
        <v>545</v>
      </c>
      <c r="F64" s="63">
        <v>36</v>
      </c>
      <c r="G64" s="32"/>
      <c r="H64" s="1">
        <v>39</v>
      </c>
      <c r="I64" s="1">
        <v>11</v>
      </c>
      <c r="J64" s="66"/>
      <c r="K64" s="66"/>
      <c r="L64" s="66"/>
      <c r="M64" s="64"/>
      <c r="N64" s="35">
        <f>H64*Parametri!$B$3</f>
        <v>6378.450000000001</v>
      </c>
      <c r="O64" s="35">
        <f>I64*Parametri!$B$4</f>
        <v>1276.44</v>
      </c>
      <c r="P64" s="35">
        <f>F64*Parametri!$B$7</f>
        <v>1984.68</v>
      </c>
      <c r="Q64" s="35">
        <f>F64*Parametri!$B$8</f>
        <v>5113.8</v>
      </c>
      <c r="R64" s="35">
        <f>I64*Parametri!$B$9</f>
        <v>1026.85</v>
      </c>
      <c r="S64" s="35">
        <f>F64*Parametri!$B$12</f>
        <v>11712.24</v>
      </c>
      <c r="T64" s="35">
        <f>G64*Parametri!$B$13</f>
        <v>0</v>
      </c>
      <c r="U64" s="36">
        <f>IF(J64="si",Parametri!$B$14,0)</f>
        <v>0</v>
      </c>
      <c r="V64" s="36">
        <f>IF(K64="si",Parametri!$B$15,0)</f>
        <v>0</v>
      </c>
      <c r="W64" s="36">
        <f>IF(L64="si",Parametri!$B$16,0)</f>
        <v>0</v>
      </c>
      <c r="X64" s="37">
        <f>IF(M64="si",Parametri!$B$17,0)</f>
        <v>0</v>
      </c>
      <c r="Y64" s="36">
        <f t="shared" si="6"/>
        <v>27492.460000000003</v>
      </c>
      <c r="Z64" s="36">
        <f t="shared" si="7"/>
        <v>2570.8</v>
      </c>
    </row>
    <row r="65" spans="1:26" ht="12.75">
      <c r="A65" s="45">
        <v>64</v>
      </c>
      <c r="B65" s="46" t="s">
        <v>546</v>
      </c>
      <c r="C65" s="46" t="s">
        <v>417</v>
      </c>
      <c r="D65" s="47" t="s">
        <v>547</v>
      </c>
      <c r="E65" s="46" t="s">
        <v>548</v>
      </c>
      <c r="F65" s="63">
        <v>107</v>
      </c>
      <c r="G65" s="32"/>
      <c r="H65" s="1">
        <v>118</v>
      </c>
      <c r="I65" s="1">
        <v>28</v>
      </c>
      <c r="J65" s="66"/>
      <c r="K65" s="66"/>
      <c r="L65" s="66"/>
      <c r="M65" s="64"/>
      <c r="N65" s="35">
        <f>H65*Parametri!$B$3</f>
        <v>19298.9</v>
      </c>
      <c r="O65" s="35">
        <f>I65*Parametri!$B$4</f>
        <v>3249.1200000000003</v>
      </c>
      <c r="P65" s="35">
        <f>F65*Parametri!$B$7</f>
        <v>5898.91</v>
      </c>
      <c r="Q65" s="35">
        <f>F65*Parametri!$B$8</f>
        <v>15199.35</v>
      </c>
      <c r="R65" s="35">
        <f>I65*Parametri!$B$9</f>
        <v>2613.7999999999997</v>
      </c>
      <c r="S65" s="35">
        <f>F65*Parametri!$B$12</f>
        <v>34811.38</v>
      </c>
      <c r="T65" s="35">
        <f>G65*Parametri!$B$13</f>
        <v>0</v>
      </c>
      <c r="U65" s="36">
        <f>IF(J65="si",Parametri!$B$14,0)</f>
        <v>0</v>
      </c>
      <c r="V65" s="36">
        <f>IF(K65="si",Parametri!$B$15,0)</f>
        <v>0</v>
      </c>
      <c r="W65" s="36">
        <f>IF(L65="si",Parametri!$B$16,0)</f>
        <v>0</v>
      </c>
      <c r="X65" s="37">
        <f>IF(M65="si",Parametri!$B$17,0)</f>
        <v>0</v>
      </c>
      <c r="Y65" s="36">
        <f t="shared" si="6"/>
        <v>81071.45999999999</v>
      </c>
      <c r="Z65" s="36">
        <f t="shared" si="7"/>
        <v>7580.94</v>
      </c>
    </row>
    <row r="66" spans="1:26" ht="12.75">
      <c r="A66" s="45">
        <v>65</v>
      </c>
      <c r="B66" s="46" t="s">
        <v>549</v>
      </c>
      <c r="C66" s="46" t="s">
        <v>417</v>
      </c>
      <c r="D66" s="47" t="s">
        <v>550</v>
      </c>
      <c r="E66" s="46" t="s">
        <v>230</v>
      </c>
      <c r="F66" s="63">
        <v>86</v>
      </c>
      <c r="G66" s="32"/>
      <c r="H66" s="1">
        <v>96</v>
      </c>
      <c r="I66" s="1">
        <v>17</v>
      </c>
      <c r="J66" s="66"/>
      <c r="K66" s="66"/>
      <c r="L66" s="66"/>
      <c r="M66" s="64"/>
      <c r="N66" s="35">
        <f>H66*Parametri!$B$3</f>
        <v>15700.800000000001</v>
      </c>
      <c r="O66" s="35">
        <f>I66*Parametri!$B$4</f>
        <v>1972.68</v>
      </c>
      <c r="P66" s="35">
        <f>F66*Parametri!$B$7</f>
        <v>4741.18</v>
      </c>
      <c r="Q66" s="35">
        <f>F66*Parametri!$B$8</f>
        <v>12216.300000000001</v>
      </c>
      <c r="R66" s="35">
        <f>I66*Parametri!$B$9</f>
        <v>1586.9499999999998</v>
      </c>
      <c r="S66" s="35">
        <f>F66*Parametri!$B$12</f>
        <v>27979.239999999998</v>
      </c>
      <c r="T66" s="35">
        <f>G66*Parametri!$B$13</f>
        <v>0</v>
      </c>
      <c r="U66" s="36">
        <f>IF(J66="si",Parametri!$B$14,0)</f>
        <v>0</v>
      </c>
      <c r="V66" s="36">
        <f>IF(K66="si",Parametri!$B$15,0)</f>
        <v>0</v>
      </c>
      <c r="W66" s="36">
        <f>IF(L66="si",Parametri!$B$16,0)</f>
        <v>0</v>
      </c>
      <c r="X66" s="37">
        <f>IF(M66="si",Parametri!$B$17,0)</f>
        <v>0</v>
      </c>
      <c r="Y66" s="36">
        <f aca="true" t="shared" si="8" ref="Y66:Y81">SUM(N66:X66)</f>
        <v>64197.149999999994</v>
      </c>
      <c r="Z66" s="36">
        <f aca="true" t="shared" si="9" ref="Z66:Z81">ROUND((Y66/90.9*100)*8.5%,2)</f>
        <v>6003.03</v>
      </c>
    </row>
    <row r="67" spans="1:26" ht="12.75">
      <c r="A67" s="45">
        <v>66</v>
      </c>
      <c r="B67" s="46" t="s">
        <v>551</v>
      </c>
      <c r="C67" s="46" t="s">
        <v>417</v>
      </c>
      <c r="D67" s="47" t="s">
        <v>196</v>
      </c>
      <c r="E67" s="46" t="s">
        <v>552</v>
      </c>
      <c r="F67" s="63">
        <v>70</v>
      </c>
      <c r="G67" s="32"/>
      <c r="H67" s="1">
        <v>74</v>
      </c>
      <c r="I67" s="1">
        <v>18</v>
      </c>
      <c r="J67" s="66"/>
      <c r="K67" s="66"/>
      <c r="L67" s="66"/>
      <c r="M67" s="64"/>
      <c r="N67" s="35">
        <f>H67*Parametri!$B$3</f>
        <v>12102.7</v>
      </c>
      <c r="O67" s="35">
        <f>I67*Parametri!$B$4</f>
        <v>2088.7200000000003</v>
      </c>
      <c r="P67" s="35">
        <f>F67*Parametri!$B$7</f>
        <v>3859.1000000000004</v>
      </c>
      <c r="Q67" s="35">
        <f>F67*Parametri!$B$8</f>
        <v>9943.5</v>
      </c>
      <c r="R67" s="35">
        <f>I67*Parametri!$B$9</f>
        <v>1680.3</v>
      </c>
      <c r="S67" s="35">
        <f>F67*Parametri!$B$12</f>
        <v>22773.8</v>
      </c>
      <c r="T67" s="35">
        <f>G67*Parametri!$B$13</f>
        <v>0</v>
      </c>
      <c r="U67" s="36">
        <f>IF(J67="si",Parametri!$B$14,0)</f>
        <v>0</v>
      </c>
      <c r="V67" s="36">
        <f>IF(K67="si",Parametri!$B$15,0)</f>
        <v>0</v>
      </c>
      <c r="W67" s="36">
        <f>IF(L67="si",Parametri!$B$16,0)</f>
        <v>0</v>
      </c>
      <c r="X67" s="37">
        <f>IF(M67="si",Parametri!$B$17,0)</f>
        <v>0</v>
      </c>
      <c r="Y67" s="36">
        <f t="shared" si="8"/>
        <v>52448.12</v>
      </c>
      <c r="Z67" s="36">
        <f t="shared" si="9"/>
        <v>4904.39</v>
      </c>
    </row>
    <row r="68" spans="1:26" ht="12.75">
      <c r="A68" s="45">
        <v>67</v>
      </c>
      <c r="B68" s="46" t="s">
        <v>553</v>
      </c>
      <c r="C68" s="46" t="s">
        <v>417</v>
      </c>
      <c r="D68" s="47" t="s">
        <v>554</v>
      </c>
      <c r="E68" s="46" t="s">
        <v>233</v>
      </c>
      <c r="F68" s="63">
        <v>69</v>
      </c>
      <c r="G68" s="32"/>
      <c r="H68" s="1">
        <v>75</v>
      </c>
      <c r="I68" s="1">
        <v>17</v>
      </c>
      <c r="J68" s="66"/>
      <c r="K68" s="66"/>
      <c r="L68" s="66"/>
      <c r="M68" s="64"/>
      <c r="N68" s="35">
        <f>H68*Parametri!$B$3</f>
        <v>12266.25</v>
      </c>
      <c r="O68" s="35">
        <f>I68*Parametri!$B$4</f>
        <v>1972.68</v>
      </c>
      <c r="P68" s="35">
        <f>F68*Parametri!$B$7</f>
        <v>3803.9700000000003</v>
      </c>
      <c r="Q68" s="35">
        <f>F68*Parametri!$B$8</f>
        <v>9801.45</v>
      </c>
      <c r="R68" s="35">
        <f>I68*Parametri!$B$9</f>
        <v>1586.9499999999998</v>
      </c>
      <c r="S68" s="35">
        <f>F68*Parametri!$B$12</f>
        <v>22448.46</v>
      </c>
      <c r="T68" s="35">
        <f>G68*Parametri!$B$13</f>
        <v>0</v>
      </c>
      <c r="U68" s="36">
        <f>IF(J68="si",Parametri!$B$14,0)</f>
        <v>0</v>
      </c>
      <c r="V68" s="36">
        <f>IF(K68="si",Parametri!$B$15,0)</f>
        <v>0</v>
      </c>
      <c r="W68" s="36">
        <f>IF(L68="si",Parametri!$B$16,0)</f>
        <v>0</v>
      </c>
      <c r="X68" s="37">
        <f>IF(M68="si",Parametri!$B$17,0)</f>
        <v>0</v>
      </c>
      <c r="Y68" s="36">
        <f t="shared" si="8"/>
        <v>51879.76</v>
      </c>
      <c r="Z68" s="36">
        <f t="shared" si="9"/>
        <v>4851.24</v>
      </c>
    </row>
    <row r="69" spans="1:26" ht="12.75">
      <c r="A69" s="45">
        <v>68</v>
      </c>
      <c r="B69" s="99" t="s">
        <v>1310</v>
      </c>
      <c r="C69" s="101" t="s">
        <v>417</v>
      </c>
      <c r="D69" s="102" t="s">
        <v>1311</v>
      </c>
      <c r="E69" s="101" t="s">
        <v>239</v>
      </c>
      <c r="F69" s="63">
        <v>44</v>
      </c>
      <c r="G69" s="32"/>
      <c r="H69" s="40">
        <v>48</v>
      </c>
      <c r="I69" s="40">
        <v>17</v>
      </c>
      <c r="J69" s="66"/>
      <c r="K69" s="66"/>
      <c r="L69" s="66"/>
      <c r="M69" s="64"/>
      <c r="N69" s="35">
        <f>H69*Parametri!$B$3</f>
        <v>7850.400000000001</v>
      </c>
      <c r="O69" s="35">
        <f>I69*Parametri!$B$4</f>
        <v>1972.68</v>
      </c>
      <c r="P69" s="35">
        <f>F69*Parametri!$B$7</f>
        <v>2425.7200000000003</v>
      </c>
      <c r="Q69" s="35">
        <f>F69*Parametri!$B$8</f>
        <v>6250.200000000001</v>
      </c>
      <c r="R69" s="35">
        <f>I69*Parametri!$B$9</f>
        <v>1586.9499999999998</v>
      </c>
      <c r="S69" s="35">
        <f>F69*Parametri!$B$12</f>
        <v>14314.96</v>
      </c>
      <c r="T69" s="35">
        <f>G69*Parametri!$B$13</f>
        <v>0</v>
      </c>
      <c r="U69" s="36">
        <f>IF(J69="si",Parametri!$B$14,0)</f>
        <v>0</v>
      </c>
      <c r="V69" s="36">
        <f>IF(K69="si",Parametri!$B$15,0)</f>
        <v>0</v>
      </c>
      <c r="W69" s="36">
        <f>IF(L69="si",Parametri!$B$16,0)</f>
        <v>0</v>
      </c>
      <c r="X69" s="37">
        <f>IF(M69="si",Parametri!$B$17,0)</f>
        <v>0</v>
      </c>
      <c r="Y69" s="36">
        <f>SUM(N69:X69)</f>
        <v>34400.91</v>
      </c>
      <c r="Z69" s="36">
        <f>ROUND((Y69/90.9*100)*8.5%,2)</f>
        <v>3216.81</v>
      </c>
    </row>
    <row r="70" spans="1:26" ht="12.75">
      <c r="A70" s="45">
        <v>69</v>
      </c>
      <c r="B70" s="46" t="s">
        <v>555</v>
      </c>
      <c r="C70" s="46" t="s">
        <v>417</v>
      </c>
      <c r="D70" s="104" t="s">
        <v>1313</v>
      </c>
      <c r="E70" s="46" t="s">
        <v>239</v>
      </c>
      <c r="F70" s="63">
        <v>39</v>
      </c>
      <c r="G70" s="32"/>
      <c r="H70" s="1">
        <v>41</v>
      </c>
      <c r="I70" s="1">
        <v>15</v>
      </c>
      <c r="J70" s="66"/>
      <c r="K70" s="66"/>
      <c r="L70" s="66"/>
      <c r="M70" s="64"/>
      <c r="N70" s="35">
        <f>H70*Parametri!$B$3</f>
        <v>6705.55</v>
      </c>
      <c r="O70" s="35">
        <f>I70*Parametri!$B$4</f>
        <v>1740.6000000000001</v>
      </c>
      <c r="P70" s="35">
        <f>F70*Parametri!$B$7</f>
        <v>2150.07</v>
      </c>
      <c r="Q70" s="35">
        <f>F70*Parametri!$B$8</f>
        <v>5539.950000000001</v>
      </c>
      <c r="R70" s="35">
        <f>I70*Parametri!$B$9</f>
        <v>1400.25</v>
      </c>
      <c r="S70" s="35">
        <f>F70*Parametri!$B$12</f>
        <v>12688.259999999998</v>
      </c>
      <c r="T70" s="35">
        <f>G70*Parametri!$B$13</f>
        <v>0</v>
      </c>
      <c r="U70" s="36">
        <f>IF(J70="si",Parametri!$B$14,0)</f>
        <v>0</v>
      </c>
      <c r="V70" s="36">
        <f>IF(K70="si",Parametri!$B$15,0)</f>
        <v>0</v>
      </c>
      <c r="W70" s="36">
        <f>IF(L70="si",Parametri!$B$16,0)</f>
        <v>0</v>
      </c>
      <c r="X70" s="37">
        <f>IF(M70="si",Parametri!$B$17,0)</f>
        <v>0</v>
      </c>
      <c r="Y70" s="36">
        <f>SUM(N70:X70)</f>
        <v>30224.679999999997</v>
      </c>
      <c r="Z70" s="36">
        <f>ROUND((Y70/90.9*100)*8.5%,2)</f>
        <v>2826.29</v>
      </c>
    </row>
    <row r="71" spans="1:26" ht="12.75">
      <c r="A71" s="45">
        <v>70</v>
      </c>
      <c r="B71" s="46" t="s">
        <v>556</v>
      </c>
      <c r="C71" s="46" t="s">
        <v>417</v>
      </c>
      <c r="D71" s="47" t="s">
        <v>557</v>
      </c>
      <c r="E71" s="46" t="s">
        <v>239</v>
      </c>
      <c r="F71" s="63">
        <v>61</v>
      </c>
      <c r="G71" s="32"/>
      <c r="H71" s="1">
        <v>64</v>
      </c>
      <c r="I71" s="1">
        <v>17</v>
      </c>
      <c r="J71" s="66"/>
      <c r="K71" s="66"/>
      <c r="L71" s="66"/>
      <c r="M71" s="64"/>
      <c r="N71" s="35">
        <f>H71*Parametri!$B$3</f>
        <v>10467.2</v>
      </c>
      <c r="O71" s="35">
        <f>I71*Parametri!$B$4</f>
        <v>1972.68</v>
      </c>
      <c r="P71" s="35">
        <f>F71*Parametri!$B$7</f>
        <v>3362.9300000000003</v>
      </c>
      <c r="Q71" s="35">
        <f>F71*Parametri!$B$8</f>
        <v>8665.050000000001</v>
      </c>
      <c r="R71" s="35">
        <f>I71*Parametri!$B$9</f>
        <v>1586.9499999999998</v>
      </c>
      <c r="S71" s="35">
        <f>F71*Parametri!$B$12</f>
        <v>19845.739999999998</v>
      </c>
      <c r="T71" s="35">
        <f>G71*Parametri!$B$13</f>
        <v>0</v>
      </c>
      <c r="U71" s="36">
        <f>IF(J71="si",Parametri!$B$14,0)</f>
        <v>0</v>
      </c>
      <c r="V71" s="36">
        <f>IF(K71="si",Parametri!$B$15,0)</f>
        <v>0</v>
      </c>
      <c r="W71" s="36">
        <f>IF(L71="si",Parametri!$B$16,0)</f>
        <v>0</v>
      </c>
      <c r="X71" s="37">
        <f>IF(M71="si",Parametri!$B$17,0)</f>
        <v>0</v>
      </c>
      <c r="Y71" s="36">
        <f t="shared" si="8"/>
        <v>45900.55</v>
      </c>
      <c r="Z71" s="36">
        <f t="shared" si="9"/>
        <v>4292.13</v>
      </c>
    </row>
    <row r="72" spans="1:26" ht="12.75">
      <c r="A72" s="45">
        <v>71</v>
      </c>
      <c r="B72" s="46" t="s">
        <v>558</v>
      </c>
      <c r="C72" s="46" t="s">
        <v>417</v>
      </c>
      <c r="D72" s="47" t="s">
        <v>559</v>
      </c>
      <c r="E72" s="46" t="s">
        <v>239</v>
      </c>
      <c r="F72" s="63">
        <v>71</v>
      </c>
      <c r="G72" s="32"/>
      <c r="H72" s="1">
        <v>76</v>
      </c>
      <c r="I72" s="1">
        <v>19</v>
      </c>
      <c r="J72" s="66"/>
      <c r="K72" s="66"/>
      <c r="L72" s="66"/>
      <c r="M72" s="64"/>
      <c r="N72" s="35">
        <f>H72*Parametri!$B$3</f>
        <v>12429.800000000001</v>
      </c>
      <c r="O72" s="35">
        <f>I72*Parametri!$B$4</f>
        <v>2204.76</v>
      </c>
      <c r="P72" s="35">
        <f>F72*Parametri!$B$7</f>
        <v>3914.23</v>
      </c>
      <c r="Q72" s="35">
        <f>F72*Parametri!$B$8</f>
        <v>10085.550000000001</v>
      </c>
      <c r="R72" s="35">
        <f>I72*Parametri!$B$9</f>
        <v>1773.6499999999999</v>
      </c>
      <c r="S72" s="35">
        <f>F72*Parametri!$B$12</f>
        <v>23099.14</v>
      </c>
      <c r="T72" s="35">
        <f>G72*Parametri!$B$13</f>
        <v>0</v>
      </c>
      <c r="U72" s="36">
        <f>IF(J72="si",Parametri!$B$14,0)</f>
        <v>0</v>
      </c>
      <c r="V72" s="36">
        <f>IF(K72="si",Parametri!$B$15,0)</f>
        <v>0</v>
      </c>
      <c r="W72" s="36">
        <f>IF(L72="si",Parametri!$B$16,0)</f>
        <v>0</v>
      </c>
      <c r="X72" s="37">
        <f>IF(M72="si",Parametri!$B$17,0)</f>
        <v>0</v>
      </c>
      <c r="Y72" s="36">
        <f t="shared" si="8"/>
        <v>53507.130000000005</v>
      </c>
      <c r="Z72" s="36">
        <f t="shared" si="9"/>
        <v>5003.42</v>
      </c>
    </row>
    <row r="73" spans="1:26" ht="12.75">
      <c r="A73" s="45">
        <v>72</v>
      </c>
      <c r="B73" s="46" t="s">
        <v>560</v>
      </c>
      <c r="C73" s="46" t="s">
        <v>417</v>
      </c>
      <c r="D73" s="47" t="s">
        <v>561</v>
      </c>
      <c r="E73" s="46" t="s">
        <v>239</v>
      </c>
      <c r="F73" s="63">
        <v>64</v>
      </c>
      <c r="G73" s="32"/>
      <c r="H73" s="1">
        <v>64</v>
      </c>
      <c r="I73" s="1">
        <v>18</v>
      </c>
      <c r="J73" s="66"/>
      <c r="K73" s="66"/>
      <c r="L73" s="66"/>
      <c r="M73" s="64"/>
      <c r="N73" s="35">
        <f>H73*Parametri!$B$3</f>
        <v>10467.2</v>
      </c>
      <c r="O73" s="35">
        <f>I73*Parametri!$B$4</f>
        <v>2088.7200000000003</v>
      </c>
      <c r="P73" s="35">
        <f>F73*Parametri!$B$7</f>
        <v>3528.32</v>
      </c>
      <c r="Q73" s="35">
        <f>F73*Parametri!$B$8</f>
        <v>9091.2</v>
      </c>
      <c r="R73" s="35">
        <f>I73*Parametri!$B$9</f>
        <v>1680.3</v>
      </c>
      <c r="S73" s="35">
        <f>F73*Parametri!$B$12</f>
        <v>20821.76</v>
      </c>
      <c r="T73" s="35">
        <f>G73*Parametri!$B$13</f>
        <v>0</v>
      </c>
      <c r="U73" s="36">
        <f>IF(J73="si",Parametri!$B$14,0)</f>
        <v>0</v>
      </c>
      <c r="V73" s="36">
        <f>IF(K73="si",Parametri!$B$15,0)</f>
        <v>0</v>
      </c>
      <c r="W73" s="36">
        <f>IF(L73="si",Parametri!$B$16,0)</f>
        <v>0</v>
      </c>
      <c r="X73" s="37">
        <f>IF(M73="si",Parametri!$B$17,0)</f>
        <v>0</v>
      </c>
      <c r="Y73" s="36">
        <f t="shared" si="8"/>
        <v>47677.5</v>
      </c>
      <c r="Z73" s="36">
        <f t="shared" si="9"/>
        <v>4458.29</v>
      </c>
    </row>
    <row r="74" spans="1:26" ht="12.75">
      <c r="A74" s="45">
        <v>73</v>
      </c>
      <c r="B74" s="46" t="s">
        <v>562</v>
      </c>
      <c r="C74" s="46" t="s">
        <v>417</v>
      </c>
      <c r="D74" s="47" t="s">
        <v>563</v>
      </c>
      <c r="E74" s="46" t="s">
        <v>564</v>
      </c>
      <c r="F74" s="63">
        <v>59</v>
      </c>
      <c r="G74" s="32"/>
      <c r="H74" s="1">
        <v>64</v>
      </c>
      <c r="I74" s="1">
        <v>15</v>
      </c>
      <c r="J74" s="66"/>
      <c r="K74" s="66"/>
      <c r="L74" s="66"/>
      <c r="M74" s="64"/>
      <c r="N74" s="35">
        <f>H74*Parametri!$B$3</f>
        <v>10467.2</v>
      </c>
      <c r="O74" s="35">
        <f>I74*Parametri!$B$4</f>
        <v>1740.6000000000001</v>
      </c>
      <c r="P74" s="35">
        <f>F74*Parametri!$B$7</f>
        <v>3252.67</v>
      </c>
      <c r="Q74" s="35">
        <f>F74*Parametri!$B$8</f>
        <v>8380.95</v>
      </c>
      <c r="R74" s="35">
        <f>I74*Parametri!$B$9</f>
        <v>1400.25</v>
      </c>
      <c r="S74" s="35">
        <f>F74*Parametri!$B$12</f>
        <v>19195.059999999998</v>
      </c>
      <c r="T74" s="35">
        <f>G74*Parametri!$B$13</f>
        <v>0</v>
      </c>
      <c r="U74" s="36">
        <f>IF(J74="si",Parametri!$B$14,0)</f>
        <v>0</v>
      </c>
      <c r="V74" s="36">
        <f>IF(K74="si",Parametri!$B$15,0)</f>
        <v>0</v>
      </c>
      <c r="W74" s="36">
        <f>IF(L74="si",Parametri!$B$16,0)</f>
        <v>0</v>
      </c>
      <c r="X74" s="37">
        <f>IF(M74="si",Parametri!$B$17,0)</f>
        <v>0</v>
      </c>
      <c r="Y74" s="36">
        <f t="shared" si="8"/>
        <v>44436.729999999996</v>
      </c>
      <c r="Z74" s="36">
        <f t="shared" si="9"/>
        <v>4155.25</v>
      </c>
    </row>
    <row r="75" spans="1:26" ht="12.75">
      <c r="A75" s="45">
        <v>74</v>
      </c>
      <c r="B75" s="46" t="s">
        <v>565</v>
      </c>
      <c r="C75" s="46" t="s">
        <v>417</v>
      </c>
      <c r="D75" s="47" t="s">
        <v>566</v>
      </c>
      <c r="E75" s="46" t="s">
        <v>246</v>
      </c>
      <c r="F75" s="63">
        <v>73</v>
      </c>
      <c r="G75" s="32"/>
      <c r="H75" s="1">
        <v>79</v>
      </c>
      <c r="I75" s="1">
        <v>15</v>
      </c>
      <c r="J75" s="66"/>
      <c r="K75" s="66"/>
      <c r="L75" s="66"/>
      <c r="M75" s="64"/>
      <c r="N75" s="35">
        <f>H75*Parametri!$B$3</f>
        <v>12920.45</v>
      </c>
      <c r="O75" s="35">
        <f>I75*Parametri!$B$4</f>
        <v>1740.6000000000001</v>
      </c>
      <c r="P75" s="35">
        <f>F75*Parametri!$B$7</f>
        <v>4024.4900000000002</v>
      </c>
      <c r="Q75" s="35">
        <f>F75*Parametri!$B$8</f>
        <v>10369.650000000001</v>
      </c>
      <c r="R75" s="35">
        <f>I75*Parametri!$B$9</f>
        <v>1400.25</v>
      </c>
      <c r="S75" s="35">
        <f>F75*Parametri!$B$12</f>
        <v>23749.82</v>
      </c>
      <c r="T75" s="35">
        <f>G75*Parametri!$B$13</f>
        <v>0</v>
      </c>
      <c r="U75" s="36">
        <f>IF(J75="si",Parametri!$B$14,0)</f>
        <v>0</v>
      </c>
      <c r="V75" s="36">
        <f>IF(K75="si",Parametri!$B$15,0)</f>
        <v>0</v>
      </c>
      <c r="W75" s="36">
        <f>IF(L75="si",Parametri!$B$16,0)</f>
        <v>0</v>
      </c>
      <c r="X75" s="37">
        <f>IF(M75="si",Parametri!$B$17,0)</f>
        <v>0</v>
      </c>
      <c r="Y75" s="36">
        <f t="shared" si="8"/>
        <v>54205.26</v>
      </c>
      <c r="Z75" s="36">
        <f t="shared" si="9"/>
        <v>5068.7</v>
      </c>
    </row>
    <row r="76" spans="1:26" ht="12.75">
      <c r="A76" s="45">
        <v>75</v>
      </c>
      <c r="B76" s="46" t="s">
        <v>567</v>
      </c>
      <c r="C76" s="46" t="s">
        <v>417</v>
      </c>
      <c r="D76" s="47" t="s">
        <v>568</v>
      </c>
      <c r="E76" s="46" t="s">
        <v>246</v>
      </c>
      <c r="F76" s="63">
        <v>103</v>
      </c>
      <c r="G76" s="32"/>
      <c r="H76" s="1">
        <v>113</v>
      </c>
      <c r="I76" s="1">
        <v>22</v>
      </c>
      <c r="J76" s="66"/>
      <c r="K76" s="66"/>
      <c r="L76" s="66"/>
      <c r="M76" s="64"/>
      <c r="N76" s="35">
        <f>H76*Parametri!$B$3</f>
        <v>18481.15</v>
      </c>
      <c r="O76" s="35">
        <f>I76*Parametri!$B$4</f>
        <v>2552.88</v>
      </c>
      <c r="P76" s="35">
        <f>F76*Parametri!$B$7</f>
        <v>5678.39</v>
      </c>
      <c r="Q76" s="35">
        <f>F76*Parametri!$B$8</f>
        <v>14631.150000000001</v>
      </c>
      <c r="R76" s="35">
        <f>I76*Parametri!$B$9</f>
        <v>2053.7</v>
      </c>
      <c r="S76" s="35">
        <f>F76*Parametri!$B$12</f>
        <v>33510.02</v>
      </c>
      <c r="T76" s="35">
        <f>G76*Parametri!$B$13</f>
        <v>0</v>
      </c>
      <c r="U76" s="36">
        <f>IF(J76="si",Parametri!$B$14,0)</f>
        <v>0</v>
      </c>
      <c r="V76" s="36">
        <f>IF(K76="si",Parametri!$B$15,0)</f>
        <v>0</v>
      </c>
      <c r="W76" s="36">
        <f>IF(L76="si",Parametri!$B$16,0)</f>
        <v>0</v>
      </c>
      <c r="X76" s="37">
        <f>IF(M76="si",Parametri!$B$17,0)</f>
        <v>0</v>
      </c>
      <c r="Y76" s="36">
        <f t="shared" si="8"/>
        <v>76907.29000000001</v>
      </c>
      <c r="Z76" s="36">
        <f t="shared" si="9"/>
        <v>7191.55</v>
      </c>
    </row>
    <row r="77" spans="1:26" ht="12.75">
      <c r="A77" s="45">
        <v>76</v>
      </c>
      <c r="B77" s="46" t="s">
        <v>569</v>
      </c>
      <c r="C77" s="46" t="s">
        <v>417</v>
      </c>
      <c r="D77" s="47" t="s">
        <v>570</v>
      </c>
      <c r="E77" s="46" t="s">
        <v>246</v>
      </c>
      <c r="F77" s="63">
        <v>57</v>
      </c>
      <c r="G77" s="32"/>
      <c r="H77" s="1">
        <v>64</v>
      </c>
      <c r="I77" s="1">
        <v>17</v>
      </c>
      <c r="J77" s="66"/>
      <c r="K77" s="66"/>
      <c r="L77" s="66"/>
      <c r="M77" s="64"/>
      <c r="N77" s="35">
        <f>H77*Parametri!$B$3</f>
        <v>10467.2</v>
      </c>
      <c r="O77" s="35">
        <f>I77*Parametri!$B$4</f>
        <v>1972.68</v>
      </c>
      <c r="P77" s="35">
        <f>F77*Parametri!$B$7</f>
        <v>3142.4100000000003</v>
      </c>
      <c r="Q77" s="35">
        <f>F77*Parametri!$B$8</f>
        <v>8096.85</v>
      </c>
      <c r="R77" s="35">
        <f>I77*Parametri!$B$9</f>
        <v>1586.9499999999998</v>
      </c>
      <c r="S77" s="35">
        <f>F77*Parametri!$B$12</f>
        <v>18544.379999999997</v>
      </c>
      <c r="T77" s="35">
        <f>G77*Parametri!$B$13</f>
        <v>0</v>
      </c>
      <c r="U77" s="36">
        <f>IF(J77="si",Parametri!$B$14,0)</f>
        <v>0</v>
      </c>
      <c r="V77" s="36">
        <f>IF(K77="si",Parametri!$B$15,0)</f>
        <v>0</v>
      </c>
      <c r="W77" s="36">
        <f>IF(L77="si",Parametri!$B$16,0)</f>
        <v>0</v>
      </c>
      <c r="X77" s="37">
        <f>IF(M77="si",Parametri!$B$17,0)</f>
        <v>0</v>
      </c>
      <c r="Y77" s="36">
        <f t="shared" si="8"/>
        <v>43810.47</v>
      </c>
      <c r="Z77" s="36">
        <f t="shared" si="9"/>
        <v>4096.69</v>
      </c>
    </row>
    <row r="78" spans="1:26" ht="12.75">
      <c r="A78" s="45">
        <v>77</v>
      </c>
      <c r="B78" s="46" t="s">
        <v>571</v>
      </c>
      <c r="C78" s="46" t="s">
        <v>417</v>
      </c>
      <c r="D78" s="47" t="s">
        <v>572</v>
      </c>
      <c r="E78" s="46" t="s">
        <v>251</v>
      </c>
      <c r="F78" s="63">
        <v>67</v>
      </c>
      <c r="G78" s="32"/>
      <c r="H78" s="1">
        <v>70</v>
      </c>
      <c r="I78" s="1">
        <v>20</v>
      </c>
      <c r="J78" s="66"/>
      <c r="K78" s="66"/>
      <c r="L78" s="66"/>
      <c r="M78" s="64"/>
      <c r="N78" s="35">
        <f>H78*Parametri!$B$3</f>
        <v>11448.5</v>
      </c>
      <c r="O78" s="35">
        <f>I78*Parametri!$B$4</f>
        <v>2320.8</v>
      </c>
      <c r="P78" s="35">
        <f>F78*Parametri!$B$7</f>
        <v>3693.71</v>
      </c>
      <c r="Q78" s="35">
        <f>F78*Parametri!$B$8</f>
        <v>9517.35</v>
      </c>
      <c r="R78" s="35">
        <f>I78*Parametri!$B$9</f>
        <v>1867</v>
      </c>
      <c r="S78" s="35">
        <f>F78*Parametri!$B$12</f>
        <v>21797.78</v>
      </c>
      <c r="T78" s="35">
        <f>G78*Parametri!$B$13</f>
        <v>0</v>
      </c>
      <c r="U78" s="36">
        <f>IF(J78="si",Parametri!$B$14,0)</f>
        <v>0</v>
      </c>
      <c r="V78" s="36">
        <f>IF(K78="si",Parametri!$B$15,0)</f>
        <v>0</v>
      </c>
      <c r="W78" s="36">
        <f>IF(L78="si",Parametri!$B$16,0)</f>
        <v>0</v>
      </c>
      <c r="X78" s="37">
        <f>IF(M78="si",Parametri!$B$17,0)</f>
        <v>0</v>
      </c>
      <c r="Y78" s="36">
        <f t="shared" si="8"/>
        <v>50645.14</v>
      </c>
      <c r="Z78" s="36">
        <f t="shared" si="9"/>
        <v>4735.79</v>
      </c>
    </row>
    <row r="79" spans="1:26" ht="12.75">
      <c r="A79" s="45">
        <v>78</v>
      </c>
      <c r="B79" s="46" t="s">
        <v>573</v>
      </c>
      <c r="C79" s="46" t="s">
        <v>417</v>
      </c>
      <c r="D79" s="47" t="s">
        <v>574</v>
      </c>
      <c r="E79" s="46" t="s">
        <v>575</v>
      </c>
      <c r="F79" s="63">
        <v>109</v>
      </c>
      <c r="G79" s="32"/>
      <c r="H79" s="1">
        <v>117</v>
      </c>
      <c r="I79" s="1">
        <v>25</v>
      </c>
      <c r="J79" s="66"/>
      <c r="K79" s="66"/>
      <c r="L79" s="66"/>
      <c r="M79" s="64"/>
      <c r="N79" s="35">
        <f>H79*Parametri!$B$3</f>
        <v>19135.350000000002</v>
      </c>
      <c r="O79" s="35">
        <f>I79*Parametri!$B$4</f>
        <v>2901</v>
      </c>
      <c r="P79" s="35">
        <f>F79*Parametri!$B$7</f>
        <v>6009.17</v>
      </c>
      <c r="Q79" s="35">
        <f>F79*Parametri!$B$8</f>
        <v>15483.45</v>
      </c>
      <c r="R79" s="35">
        <f>I79*Parametri!$B$9</f>
        <v>2333.75</v>
      </c>
      <c r="S79" s="35">
        <f>F79*Parametri!$B$12</f>
        <v>35462.06</v>
      </c>
      <c r="T79" s="35">
        <f>G79*Parametri!$B$13</f>
        <v>0</v>
      </c>
      <c r="U79" s="36">
        <f>IF(J79="si",Parametri!$B$14,0)</f>
        <v>0</v>
      </c>
      <c r="V79" s="36">
        <f>IF(K79="si",Parametri!$B$15,0)</f>
        <v>0</v>
      </c>
      <c r="W79" s="36">
        <f>IF(L79="si",Parametri!$B$16,0)</f>
        <v>0</v>
      </c>
      <c r="X79" s="37">
        <f>IF(M79="si",Parametri!$B$17,0)</f>
        <v>0</v>
      </c>
      <c r="Y79" s="36">
        <f t="shared" si="8"/>
        <v>81324.78</v>
      </c>
      <c r="Z79" s="36">
        <f t="shared" si="9"/>
        <v>7604.63</v>
      </c>
    </row>
    <row r="80" spans="1:26" ht="12.75">
      <c r="A80" s="45">
        <v>79</v>
      </c>
      <c r="B80" s="99" t="s">
        <v>576</v>
      </c>
      <c r="C80" s="101" t="s">
        <v>417</v>
      </c>
      <c r="D80" s="99" t="s">
        <v>1312</v>
      </c>
      <c r="E80" s="101" t="s">
        <v>282</v>
      </c>
      <c r="F80" s="63">
        <v>123</v>
      </c>
      <c r="G80" s="32"/>
      <c r="H80" s="1">
        <v>134</v>
      </c>
      <c r="I80" s="1">
        <v>29</v>
      </c>
      <c r="J80" s="66"/>
      <c r="K80" s="66"/>
      <c r="L80" s="108" t="s">
        <v>83</v>
      </c>
      <c r="M80" s="64"/>
      <c r="N80" s="35">
        <f>H80*Parametri!$B$3</f>
        <v>21915.7</v>
      </c>
      <c r="O80" s="35">
        <f>I80*Parametri!$B$4</f>
        <v>3365.1600000000003</v>
      </c>
      <c r="P80" s="35">
        <f>F80*Parametri!$B$7</f>
        <v>6780.990000000001</v>
      </c>
      <c r="Q80" s="35">
        <f>F80*Parametri!$B$8</f>
        <v>17472.15</v>
      </c>
      <c r="R80" s="35">
        <f>I80*Parametri!$B$9</f>
        <v>2707.1499999999996</v>
      </c>
      <c r="S80" s="35">
        <f>F80*Parametri!$B$12</f>
        <v>40016.82</v>
      </c>
      <c r="T80" s="35">
        <f>G80*Parametri!$B$13</f>
        <v>0</v>
      </c>
      <c r="U80" s="36">
        <f>IF(J80="si",Parametri!$B$14,0)</f>
        <v>0</v>
      </c>
      <c r="V80" s="36">
        <f>IF(K80="si",Parametri!$B$15,0)</f>
        <v>0</v>
      </c>
      <c r="W80" s="36">
        <f>IF(L80="si",Parametri!$B$16,0)</f>
        <v>938.92</v>
      </c>
      <c r="X80" s="37">
        <f>IF(M80="si",Parametri!$B$17,0)</f>
        <v>0</v>
      </c>
      <c r="Y80" s="36">
        <f t="shared" si="8"/>
        <v>93196.89</v>
      </c>
      <c r="Z80" s="36">
        <f t="shared" si="9"/>
        <v>8714.78</v>
      </c>
    </row>
    <row r="81" spans="1:26" ht="12.75">
      <c r="A81" s="45">
        <v>80</v>
      </c>
      <c r="B81" s="46" t="s">
        <v>577</v>
      </c>
      <c r="C81" s="46" t="s">
        <v>417</v>
      </c>
      <c r="D81" s="47" t="s">
        <v>578</v>
      </c>
      <c r="E81" s="46" t="s">
        <v>579</v>
      </c>
      <c r="F81" s="63">
        <v>59</v>
      </c>
      <c r="G81" s="32"/>
      <c r="H81" s="1">
        <v>66</v>
      </c>
      <c r="I81" s="1">
        <v>19</v>
      </c>
      <c r="J81" s="66"/>
      <c r="K81" s="66"/>
      <c r="L81" s="66"/>
      <c r="M81" s="64"/>
      <c r="N81" s="35">
        <f>H81*Parametri!$B$3</f>
        <v>10794.300000000001</v>
      </c>
      <c r="O81" s="35">
        <f>I81*Parametri!$B$4</f>
        <v>2204.76</v>
      </c>
      <c r="P81" s="35">
        <f>F81*Parametri!$B$7</f>
        <v>3252.67</v>
      </c>
      <c r="Q81" s="35">
        <f>F81*Parametri!$B$8</f>
        <v>8380.95</v>
      </c>
      <c r="R81" s="35">
        <f>I81*Parametri!$B$9</f>
        <v>1773.6499999999999</v>
      </c>
      <c r="S81" s="35">
        <f>F81*Parametri!$B$12</f>
        <v>19195.059999999998</v>
      </c>
      <c r="T81" s="35">
        <f>G81*Parametri!$B$13</f>
        <v>0</v>
      </c>
      <c r="U81" s="36">
        <f>IF(J81="si",Parametri!$B$14,0)</f>
        <v>0</v>
      </c>
      <c r="V81" s="36">
        <f>IF(K81="si",Parametri!$B$15,0)</f>
        <v>0</v>
      </c>
      <c r="W81" s="36">
        <f>IF(L81="si",Parametri!$B$16,0)</f>
        <v>0</v>
      </c>
      <c r="X81" s="37">
        <f>IF(M81="si",Parametri!$B$17,0)</f>
        <v>0</v>
      </c>
      <c r="Y81" s="36">
        <f t="shared" si="8"/>
        <v>45601.39</v>
      </c>
      <c r="Z81" s="36">
        <f t="shared" si="9"/>
        <v>4264.16</v>
      </c>
    </row>
    <row r="82" spans="1:26" ht="12.75">
      <c r="A82" s="45">
        <v>81</v>
      </c>
      <c r="B82" s="46" t="s">
        <v>580</v>
      </c>
      <c r="C82" s="46" t="s">
        <v>417</v>
      </c>
      <c r="D82" s="47" t="s">
        <v>581</v>
      </c>
      <c r="E82" s="46" t="s">
        <v>582</v>
      </c>
      <c r="F82" s="63">
        <v>72</v>
      </c>
      <c r="G82" s="32"/>
      <c r="H82" s="1">
        <v>77</v>
      </c>
      <c r="I82" s="1">
        <v>26</v>
      </c>
      <c r="J82" s="66"/>
      <c r="K82" s="66"/>
      <c r="L82" s="66"/>
      <c r="M82" s="64"/>
      <c r="N82" s="35">
        <f>H82*Parametri!$B$3</f>
        <v>12593.35</v>
      </c>
      <c r="O82" s="35">
        <f>I82*Parametri!$B$4</f>
        <v>3017.04</v>
      </c>
      <c r="P82" s="35">
        <f>F82*Parametri!$B$7</f>
        <v>3969.36</v>
      </c>
      <c r="Q82" s="35">
        <f>F82*Parametri!$B$8</f>
        <v>10227.6</v>
      </c>
      <c r="R82" s="35">
        <f>I82*Parametri!$B$9</f>
        <v>2427.1</v>
      </c>
      <c r="S82" s="35">
        <f>F82*Parametri!$B$12</f>
        <v>23424.48</v>
      </c>
      <c r="T82" s="35">
        <f>G82*Parametri!$B$13</f>
        <v>0</v>
      </c>
      <c r="U82" s="36">
        <f>IF(J82="si",Parametri!$B$14,0)</f>
        <v>0</v>
      </c>
      <c r="V82" s="36">
        <f>IF(K82="si",Parametri!$B$15,0)</f>
        <v>0</v>
      </c>
      <c r="W82" s="36">
        <f>IF(L82="si",Parametri!$B$16,0)</f>
        <v>0</v>
      </c>
      <c r="X82" s="37">
        <f>IF(M82="si",Parametri!$B$17,0)</f>
        <v>0</v>
      </c>
      <c r="Y82" s="36">
        <f aca="true" t="shared" si="10" ref="Y82:Y97">SUM(N82:X82)</f>
        <v>55658.92999999999</v>
      </c>
      <c r="Z82" s="36">
        <f aca="true" t="shared" si="11" ref="Z82:Z97">ROUND((Y82/90.9*100)*8.5%,2)</f>
        <v>5204.63</v>
      </c>
    </row>
    <row r="83" spans="1:26" ht="12.75">
      <c r="A83" s="45">
        <v>82</v>
      </c>
      <c r="B83" s="46" t="s">
        <v>583</v>
      </c>
      <c r="C83" s="46" t="s">
        <v>417</v>
      </c>
      <c r="D83" s="47" t="s">
        <v>584</v>
      </c>
      <c r="E83" s="46" t="s">
        <v>287</v>
      </c>
      <c r="F83" s="63">
        <v>72</v>
      </c>
      <c r="G83" s="32"/>
      <c r="H83" s="1">
        <v>74</v>
      </c>
      <c r="I83" s="1">
        <v>20</v>
      </c>
      <c r="J83" s="66"/>
      <c r="K83" s="66"/>
      <c r="L83" s="66"/>
      <c r="M83" s="64"/>
      <c r="N83" s="35">
        <f>H83*Parametri!$B$3</f>
        <v>12102.7</v>
      </c>
      <c r="O83" s="35">
        <f>I83*Parametri!$B$4</f>
        <v>2320.8</v>
      </c>
      <c r="P83" s="35">
        <f>F83*Parametri!$B$7</f>
        <v>3969.36</v>
      </c>
      <c r="Q83" s="35">
        <f>F83*Parametri!$B$8</f>
        <v>10227.6</v>
      </c>
      <c r="R83" s="35">
        <f>I83*Parametri!$B$9</f>
        <v>1867</v>
      </c>
      <c r="S83" s="35">
        <f>F83*Parametri!$B$12</f>
        <v>23424.48</v>
      </c>
      <c r="T83" s="35">
        <f>G83*Parametri!$B$13</f>
        <v>0</v>
      </c>
      <c r="U83" s="36">
        <f>IF(J83="si",Parametri!$B$14,0)</f>
        <v>0</v>
      </c>
      <c r="V83" s="36">
        <f>IF(K83="si",Parametri!$B$15,0)</f>
        <v>0</v>
      </c>
      <c r="W83" s="36">
        <f>IF(L83="si",Parametri!$B$16,0)</f>
        <v>0</v>
      </c>
      <c r="X83" s="37">
        <f>IF(M83="si",Parametri!$B$17,0)</f>
        <v>0</v>
      </c>
      <c r="Y83" s="36">
        <f t="shared" si="10"/>
        <v>53911.94</v>
      </c>
      <c r="Z83" s="36">
        <f t="shared" si="11"/>
        <v>5041.27</v>
      </c>
    </row>
    <row r="84" spans="1:26" ht="12.75">
      <c r="A84" s="45">
        <v>83</v>
      </c>
      <c r="B84" s="46" t="s">
        <v>585</v>
      </c>
      <c r="C84" s="46" t="s">
        <v>417</v>
      </c>
      <c r="D84" s="47" t="s">
        <v>586</v>
      </c>
      <c r="E84" s="46" t="s">
        <v>287</v>
      </c>
      <c r="F84" s="63">
        <v>70</v>
      </c>
      <c r="G84" s="32"/>
      <c r="H84" s="1">
        <v>82</v>
      </c>
      <c r="I84" s="1">
        <v>19</v>
      </c>
      <c r="J84" s="66"/>
      <c r="K84" s="66"/>
      <c r="L84" s="66"/>
      <c r="M84" s="64"/>
      <c r="N84" s="35">
        <f>H84*Parametri!$B$3</f>
        <v>13411.1</v>
      </c>
      <c r="O84" s="35">
        <f>I84*Parametri!$B$4</f>
        <v>2204.76</v>
      </c>
      <c r="P84" s="35">
        <f>F84*Parametri!$B$7</f>
        <v>3859.1000000000004</v>
      </c>
      <c r="Q84" s="35">
        <f>F84*Parametri!$B$8</f>
        <v>9943.5</v>
      </c>
      <c r="R84" s="35">
        <f>I84*Parametri!$B$9</f>
        <v>1773.6499999999999</v>
      </c>
      <c r="S84" s="35">
        <f>F84*Parametri!$B$12</f>
        <v>22773.8</v>
      </c>
      <c r="T84" s="35">
        <f>G84*Parametri!$B$13</f>
        <v>0</v>
      </c>
      <c r="U84" s="36">
        <f>IF(J84="si",Parametri!$B$14,0)</f>
        <v>0</v>
      </c>
      <c r="V84" s="36">
        <f>IF(K84="si",Parametri!$B$15,0)</f>
        <v>0</v>
      </c>
      <c r="W84" s="36">
        <f>IF(L84="si",Parametri!$B$16,0)</f>
        <v>0</v>
      </c>
      <c r="X84" s="37">
        <f>IF(M84="si",Parametri!$B$17,0)</f>
        <v>0</v>
      </c>
      <c r="Y84" s="36">
        <f t="shared" si="10"/>
        <v>53965.91</v>
      </c>
      <c r="Z84" s="36">
        <f t="shared" si="11"/>
        <v>5046.32</v>
      </c>
    </row>
    <row r="85" spans="1:26" ht="12.75">
      <c r="A85" s="45">
        <v>84</v>
      </c>
      <c r="B85" s="46" t="s">
        <v>587</v>
      </c>
      <c r="C85" s="46" t="s">
        <v>417</v>
      </c>
      <c r="D85" s="47" t="s">
        <v>588</v>
      </c>
      <c r="E85" s="46" t="s">
        <v>287</v>
      </c>
      <c r="F85" s="63">
        <v>95</v>
      </c>
      <c r="G85" s="32"/>
      <c r="H85" s="1">
        <v>106</v>
      </c>
      <c r="I85" s="1">
        <v>22</v>
      </c>
      <c r="J85" s="66"/>
      <c r="K85" s="66"/>
      <c r="L85" s="66"/>
      <c r="M85" s="64"/>
      <c r="N85" s="35">
        <f>H85*Parametri!$B$3</f>
        <v>17336.300000000003</v>
      </c>
      <c r="O85" s="35">
        <f>I85*Parametri!$B$4</f>
        <v>2552.88</v>
      </c>
      <c r="P85" s="35">
        <f>F85*Parametri!$B$7</f>
        <v>5237.35</v>
      </c>
      <c r="Q85" s="35">
        <f>F85*Parametri!$B$8</f>
        <v>13494.750000000002</v>
      </c>
      <c r="R85" s="35">
        <f>I85*Parametri!$B$9</f>
        <v>2053.7</v>
      </c>
      <c r="S85" s="35">
        <f>F85*Parametri!$B$12</f>
        <v>30907.3</v>
      </c>
      <c r="T85" s="35">
        <f>G85*Parametri!$B$13</f>
        <v>0</v>
      </c>
      <c r="U85" s="36">
        <f>IF(J85="si",Parametri!$B$14,0)</f>
        <v>0</v>
      </c>
      <c r="V85" s="36">
        <f>IF(K85="si",Parametri!$B$15,0)</f>
        <v>0</v>
      </c>
      <c r="W85" s="36">
        <f>IF(L85="si",Parametri!$B$16,0)</f>
        <v>0</v>
      </c>
      <c r="X85" s="37">
        <f>IF(M85="si",Parametri!$B$17,0)</f>
        <v>0</v>
      </c>
      <c r="Y85" s="36">
        <f t="shared" si="10"/>
        <v>71582.28</v>
      </c>
      <c r="Z85" s="36">
        <f t="shared" si="11"/>
        <v>6693.61</v>
      </c>
    </row>
    <row r="86" spans="1:26" ht="12.75">
      <c r="A86" s="45">
        <v>85</v>
      </c>
      <c r="B86" s="46" t="s">
        <v>589</v>
      </c>
      <c r="C86" s="46" t="s">
        <v>417</v>
      </c>
      <c r="D86" s="47" t="s">
        <v>590</v>
      </c>
      <c r="E86" s="46" t="s">
        <v>591</v>
      </c>
      <c r="F86" s="63">
        <v>70</v>
      </c>
      <c r="G86" s="32"/>
      <c r="H86" s="1">
        <v>76</v>
      </c>
      <c r="I86" s="1">
        <v>17</v>
      </c>
      <c r="J86" s="66"/>
      <c r="K86" s="66"/>
      <c r="L86" s="66"/>
      <c r="M86" s="64"/>
      <c r="N86" s="35">
        <f>H86*Parametri!$B$3</f>
        <v>12429.800000000001</v>
      </c>
      <c r="O86" s="35">
        <f>I86*Parametri!$B$4</f>
        <v>1972.68</v>
      </c>
      <c r="P86" s="35">
        <f>F86*Parametri!$B$7</f>
        <v>3859.1000000000004</v>
      </c>
      <c r="Q86" s="35">
        <f>F86*Parametri!$B$8</f>
        <v>9943.5</v>
      </c>
      <c r="R86" s="35">
        <f>I86*Parametri!$B$9</f>
        <v>1586.9499999999998</v>
      </c>
      <c r="S86" s="35">
        <f>F86*Parametri!$B$12</f>
        <v>22773.8</v>
      </c>
      <c r="T86" s="35">
        <f>G86*Parametri!$B$13</f>
        <v>0</v>
      </c>
      <c r="U86" s="36">
        <f>IF(J86="si",Parametri!$B$14,0)</f>
        <v>0</v>
      </c>
      <c r="V86" s="36">
        <f>IF(K86="si",Parametri!$B$15,0)</f>
        <v>0</v>
      </c>
      <c r="W86" s="36">
        <f>IF(L86="si",Parametri!$B$16,0)</f>
        <v>0</v>
      </c>
      <c r="X86" s="37">
        <f>IF(M86="si",Parametri!$B$17,0)</f>
        <v>0</v>
      </c>
      <c r="Y86" s="36">
        <f t="shared" si="10"/>
        <v>52565.83</v>
      </c>
      <c r="Z86" s="36">
        <f t="shared" si="11"/>
        <v>4915.4</v>
      </c>
    </row>
    <row r="87" spans="1:26" ht="12.75">
      <c r="A87" s="45">
        <v>86</v>
      </c>
      <c r="B87" s="46" t="s">
        <v>592</v>
      </c>
      <c r="C87" s="46" t="s">
        <v>417</v>
      </c>
      <c r="D87" s="47" t="s">
        <v>593</v>
      </c>
      <c r="E87" s="46" t="s">
        <v>594</v>
      </c>
      <c r="F87" s="63">
        <v>72</v>
      </c>
      <c r="G87" s="32"/>
      <c r="H87" s="1">
        <v>78</v>
      </c>
      <c r="I87" s="1">
        <v>17</v>
      </c>
      <c r="J87" s="66"/>
      <c r="K87" s="66"/>
      <c r="L87" s="66"/>
      <c r="M87" s="64"/>
      <c r="N87" s="35">
        <f>H87*Parametri!$B$3</f>
        <v>12756.900000000001</v>
      </c>
      <c r="O87" s="35">
        <f>I87*Parametri!$B$4</f>
        <v>1972.68</v>
      </c>
      <c r="P87" s="35">
        <f>F87*Parametri!$B$7</f>
        <v>3969.36</v>
      </c>
      <c r="Q87" s="35">
        <f>F87*Parametri!$B$8</f>
        <v>10227.6</v>
      </c>
      <c r="R87" s="35">
        <f>I87*Parametri!$B$9</f>
        <v>1586.9499999999998</v>
      </c>
      <c r="S87" s="35">
        <f>F87*Parametri!$B$12</f>
        <v>23424.48</v>
      </c>
      <c r="T87" s="35">
        <f>G87*Parametri!$B$13</f>
        <v>0</v>
      </c>
      <c r="U87" s="36">
        <f>IF(J87="si",Parametri!$B$14,0)</f>
        <v>0</v>
      </c>
      <c r="V87" s="36">
        <f>IF(K87="si",Parametri!$B$15,0)</f>
        <v>0</v>
      </c>
      <c r="W87" s="36">
        <f>IF(L87="si",Parametri!$B$16,0)</f>
        <v>0</v>
      </c>
      <c r="X87" s="37">
        <f>IF(M87="si",Parametri!$B$17,0)</f>
        <v>0</v>
      </c>
      <c r="Y87" s="36">
        <f t="shared" si="10"/>
        <v>53937.97</v>
      </c>
      <c r="Z87" s="36">
        <f t="shared" si="11"/>
        <v>5043.7</v>
      </c>
    </row>
    <row r="88" spans="1:26" ht="12.75">
      <c r="A88" s="45">
        <v>87</v>
      </c>
      <c r="B88" s="46" t="s">
        <v>595</v>
      </c>
      <c r="C88" s="46" t="s">
        <v>417</v>
      </c>
      <c r="D88" s="47" t="s">
        <v>596</v>
      </c>
      <c r="E88" s="46" t="s">
        <v>295</v>
      </c>
      <c r="F88" s="63">
        <v>88</v>
      </c>
      <c r="G88" s="32"/>
      <c r="H88" s="1">
        <v>93</v>
      </c>
      <c r="I88" s="1">
        <v>25</v>
      </c>
      <c r="J88" s="66"/>
      <c r="K88" s="66"/>
      <c r="L88" s="66"/>
      <c r="M88" s="64"/>
      <c r="N88" s="35">
        <f>H88*Parametri!$B$3</f>
        <v>15210.150000000001</v>
      </c>
      <c r="O88" s="35">
        <f>I88*Parametri!$B$4</f>
        <v>2901</v>
      </c>
      <c r="P88" s="35">
        <f>F88*Parametri!$B$7</f>
        <v>4851.4400000000005</v>
      </c>
      <c r="Q88" s="35">
        <f>F88*Parametri!$B$8</f>
        <v>12500.400000000001</v>
      </c>
      <c r="R88" s="35">
        <f>I88*Parametri!$B$9</f>
        <v>2333.75</v>
      </c>
      <c r="S88" s="35">
        <f>F88*Parametri!$B$12</f>
        <v>28629.92</v>
      </c>
      <c r="T88" s="35">
        <f>G88*Parametri!$B$13</f>
        <v>0</v>
      </c>
      <c r="U88" s="36">
        <f>IF(J88="si",Parametri!$B$14,0)</f>
        <v>0</v>
      </c>
      <c r="V88" s="36">
        <f>IF(K88="si",Parametri!$B$15,0)</f>
        <v>0</v>
      </c>
      <c r="W88" s="36">
        <f>IF(L88="si",Parametri!$B$16,0)</f>
        <v>0</v>
      </c>
      <c r="X88" s="37">
        <f>IF(M88="si",Parametri!$B$17,0)</f>
        <v>0</v>
      </c>
      <c r="Y88" s="36">
        <f t="shared" si="10"/>
        <v>66426.66</v>
      </c>
      <c r="Z88" s="36">
        <f t="shared" si="11"/>
        <v>6211.51</v>
      </c>
    </row>
    <row r="89" spans="1:26" ht="12.75">
      <c r="A89" s="45">
        <v>88</v>
      </c>
      <c r="B89" s="46" t="s">
        <v>597</v>
      </c>
      <c r="C89" s="46" t="s">
        <v>417</v>
      </c>
      <c r="D89" s="47" t="s">
        <v>598</v>
      </c>
      <c r="E89" s="46" t="s">
        <v>599</v>
      </c>
      <c r="F89" s="63">
        <v>81</v>
      </c>
      <c r="G89" s="32"/>
      <c r="H89" s="1">
        <v>85</v>
      </c>
      <c r="I89" s="1">
        <v>20</v>
      </c>
      <c r="J89" s="66"/>
      <c r="K89" s="66"/>
      <c r="L89" s="66"/>
      <c r="M89" s="64"/>
      <c r="N89" s="35">
        <f>H89*Parametri!$B$3</f>
        <v>13901.750000000002</v>
      </c>
      <c r="O89" s="35">
        <f>I89*Parametri!$B$4</f>
        <v>2320.8</v>
      </c>
      <c r="P89" s="35">
        <f>F89*Parametri!$B$7</f>
        <v>4465.530000000001</v>
      </c>
      <c r="Q89" s="35">
        <f>F89*Parametri!$B$8</f>
        <v>11506.050000000001</v>
      </c>
      <c r="R89" s="35">
        <f>I89*Parametri!$B$9</f>
        <v>1867</v>
      </c>
      <c r="S89" s="35">
        <f>F89*Parametri!$B$12</f>
        <v>26352.539999999997</v>
      </c>
      <c r="T89" s="35">
        <f>G89*Parametri!$B$13</f>
        <v>0</v>
      </c>
      <c r="U89" s="36">
        <f>IF(J89="si",Parametri!$B$14,0)</f>
        <v>0</v>
      </c>
      <c r="V89" s="36">
        <f>IF(K89="si",Parametri!$B$15,0)</f>
        <v>0</v>
      </c>
      <c r="W89" s="36">
        <f>IF(L89="si",Parametri!$B$16,0)</f>
        <v>0</v>
      </c>
      <c r="X89" s="37">
        <f>IF(M89="si",Parametri!$B$17,0)</f>
        <v>0</v>
      </c>
      <c r="Y89" s="36">
        <f t="shared" si="10"/>
        <v>60413.67</v>
      </c>
      <c r="Z89" s="36">
        <f t="shared" si="11"/>
        <v>5649.24</v>
      </c>
    </row>
    <row r="90" spans="1:26" ht="12.75">
      <c r="A90" s="45">
        <v>89</v>
      </c>
      <c r="B90" s="46" t="s">
        <v>600</v>
      </c>
      <c r="C90" s="46" t="s">
        <v>417</v>
      </c>
      <c r="D90" s="47" t="s">
        <v>601</v>
      </c>
      <c r="E90" s="46" t="s">
        <v>301</v>
      </c>
      <c r="F90" s="63">
        <v>71</v>
      </c>
      <c r="G90" s="32"/>
      <c r="H90" s="1">
        <v>77</v>
      </c>
      <c r="I90" s="1">
        <v>21</v>
      </c>
      <c r="J90" s="66"/>
      <c r="K90" s="66"/>
      <c r="L90" s="66"/>
      <c r="M90" s="64"/>
      <c r="N90" s="35">
        <f>H90*Parametri!$B$3</f>
        <v>12593.35</v>
      </c>
      <c r="O90" s="35">
        <f>I90*Parametri!$B$4</f>
        <v>2436.84</v>
      </c>
      <c r="P90" s="35">
        <f>F90*Parametri!$B$7</f>
        <v>3914.23</v>
      </c>
      <c r="Q90" s="35">
        <f>F90*Parametri!$B$8</f>
        <v>10085.550000000001</v>
      </c>
      <c r="R90" s="35">
        <f>I90*Parametri!$B$9</f>
        <v>1960.35</v>
      </c>
      <c r="S90" s="35">
        <f>F90*Parametri!$B$12</f>
        <v>23099.14</v>
      </c>
      <c r="T90" s="35">
        <f>G90*Parametri!$B$13</f>
        <v>0</v>
      </c>
      <c r="U90" s="36">
        <f>IF(J90="si",Parametri!$B$14,0)</f>
        <v>0</v>
      </c>
      <c r="V90" s="36">
        <f>IF(K90="si",Parametri!$B$15,0)</f>
        <v>0</v>
      </c>
      <c r="W90" s="36">
        <f>IF(L90="si",Parametri!$B$16,0)</f>
        <v>0</v>
      </c>
      <c r="X90" s="37">
        <f>IF(M90="si",Parametri!$B$17,0)</f>
        <v>0</v>
      </c>
      <c r="Y90" s="36">
        <f t="shared" si="10"/>
        <v>54089.46</v>
      </c>
      <c r="Z90" s="36">
        <f t="shared" si="11"/>
        <v>5057.87</v>
      </c>
    </row>
    <row r="91" spans="1:26" ht="12.75">
      <c r="A91" s="45">
        <v>90</v>
      </c>
      <c r="B91" s="46" t="s">
        <v>602</v>
      </c>
      <c r="C91" s="46" t="s">
        <v>417</v>
      </c>
      <c r="D91" s="47" t="s">
        <v>603</v>
      </c>
      <c r="E91" s="46" t="s">
        <v>306</v>
      </c>
      <c r="F91" s="63">
        <v>68</v>
      </c>
      <c r="G91" s="32"/>
      <c r="H91" s="1">
        <v>73</v>
      </c>
      <c r="I91" s="1">
        <v>20</v>
      </c>
      <c r="J91" s="66"/>
      <c r="K91" s="66"/>
      <c r="L91" s="66"/>
      <c r="M91" s="64"/>
      <c r="N91" s="35">
        <f>H91*Parametri!$B$3</f>
        <v>11939.150000000001</v>
      </c>
      <c r="O91" s="35">
        <f>I91*Parametri!$B$4</f>
        <v>2320.8</v>
      </c>
      <c r="P91" s="35">
        <f>F91*Parametri!$B$7</f>
        <v>3748.84</v>
      </c>
      <c r="Q91" s="35">
        <f>F91*Parametri!$B$8</f>
        <v>9659.400000000001</v>
      </c>
      <c r="R91" s="35">
        <f>I91*Parametri!$B$9</f>
        <v>1867</v>
      </c>
      <c r="S91" s="35">
        <f>F91*Parametri!$B$12</f>
        <v>22123.12</v>
      </c>
      <c r="T91" s="35">
        <f>G91*Parametri!$B$13</f>
        <v>0</v>
      </c>
      <c r="U91" s="36">
        <f>IF(J91="si",Parametri!$B$14,0)</f>
        <v>0</v>
      </c>
      <c r="V91" s="36">
        <f>IF(K91="si",Parametri!$B$15,0)</f>
        <v>0</v>
      </c>
      <c r="W91" s="36">
        <f>IF(L91="si",Parametri!$B$16,0)</f>
        <v>0</v>
      </c>
      <c r="X91" s="37">
        <f>IF(M91="si",Parametri!$B$17,0)</f>
        <v>0</v>
      </c>
      <c r="Y91" s="36">
        <f t="shared" si="10"/>
        <v>51658.31</v>
      </c>
      <c r="Z91" s="36">
        <f t="shared" si="11"/>
        <v>4830.54</v>
      </c>
    </row>
    <row r="92" spans="1:26" ht="12.75">
      <c r="A92" s="45">
        <v>91</v>
      </c>
      <c r="B92" s="46" t="s">
        <v>604</v>
      </c>
      <c r="C92" s="46" t="s">
        <v>417</v>
      </c>
      <c r="D92" s="47" t="s">
        <v>466</v>
      </c>
      <c r="E92" s="46" t="s">
        <v>309</v>
      </c>
      <c r="F92" s="63">
        <v>49</v>
      </c>
      <c r="G92" s="32"/>
      <c r="H92" s="1">
        <v>51</v>
      </c>
      <c r="I92" s="1">
        <v>14</v>
      </c>
      <c r="J92" s="66"/>
      <c r="K92" s="66"/>
      <c r="L92" s="66"/>
      <c r="M92" s="64"/>
      <c r="N92" s="35">
        <f>H92*Parametri!$B$3</f>
        <v>8341.050000000001</v>
      </c>
      <c r="O92" s="35">
        <f>I92*Parametri!$B$4</f>
        <v>1624.5600000000002</v>
      </c>
      <c r="P92" s="35">
        <f>F92*Parametri!$B$7</f>
        <v>2701.3700000000003</v>
      </c>
      <c r="Q92" s="35">
        <f>F92*Parametri!$B$8</f>
        <v>6960.450000000001</v>
      </c>
      <c r="R92" s="35">
        <f>I92*Parametri!$B$9</f>
        <v>1306.8999999999999</v>
      </c>
      <c r="S92" s="35">
        <f>F92*Parametri!$B$12</f>
        <v>15941.659999999998</v>
      </c>
      <c r="T92" s="35">
        <f>G92*Parametri!$B$13</f>
        <v>0</v>
      </c>
      <c r="U92" s="36">
        <f>IF(J92="si",Parametri!$B$14,0)</f>
        <v>0</v>
      </c>
      <c r="V92" s="36">
        <f>IF(K92="si",Parametri!$B$15,0)</f>
        <v>0</v>
      </c>
      <c r="W92" s="36">
        <f>IF(L92="si",Parametri!$B$16,0)</f>
        <v>0</v>
      </c>
      <c r="X92" s="37">
        <f>IF(M92="si",Parametri!$B$17,0)</f>
        <v>0</v>
      </c>
      <c r="Y92" s="36">
        <f t="shared" si="10"/>
        <v>36875.99</v>
      </c>
      <c r="Z92" s="36">
        <f t="shared" si="11"/>
        <v>3448.25</v>
      </c>
    </row>
    <row r="93" spans="1:26" ht="12.75">
      <c r="A93" s="45">
        <v>92</v>
      </c>
      <c r="B93" s="46" t="s">
        <v>605</v>
      </c>
      <c r="C93" s="46" t="s">
        <v>417</v>
      </c>
      <c r="D93" s="47" t="s">
        <v>606</v>
      </c>
      <c r="E93" s="46" t="s">
        <v>316</v>
      </c>
      <c r="F93" s="63">
        <v>95</v>
      </c>
      <c r="G93" s="32"/>
      <c r="H93" s="1">
        <v>100</v>
      </c>
      <c r="I93" s="1">
        <v>24</v>
      </c>
      <c r="J93" s="66"/>
      <c r="K93" s="66"/>
      <c r="L93" s="66"/>
      <c r="M93" s="64"/>
      <c r="N93" s="35">
        <f>H93*Parametri!$B$3</f>
        <v>16355.000000000002</v>
      </c>
      <c r="O93" s="35">
        <f>I93*Parametri!$B$4</f>
        <v>2784.96</v>
      </c>
      <c r="P93" s="35">
        <f>F93*Parametri!$B$7</f>
        <v>5237.35</v>
      </c>
      <c r="Q93" s="35">
        <f>F93*Parametri!$B$8</f>
        <v>13494.750000000002</v>
      </c>
      <c r="R93" s="35">
        <f>I93*Parametri!$B$9</f>
        <v>2240.3999999999996</v>
      </c>
      <c r="S93" s="35">
        <f>F93*Parametri!$B$12</f>
        <v>30907.3</v>
      </c>
      <c r="T93" s="35">
        <f>G93*Parametri!$B$13</f>
        <v>0</v>
      </c>
      <c r="U93" s="36">
        <f>IF(J93="si",Parametri!$B$14,0)</f>
        <v>0</v>
      </c>
      <c r="V93" s="36">
        <f>IF(K93="si",Parametri!$B$15,0)</f>
        <v>0</v>
      </c>
      <c r="W93" s="36">
        <f>IF(L93="si",Parametri!$B$16,0)</f>
        <v>0</v>
      </c>
      <c r="X93" s="37">
        <f>IF(M93="si",Parametri!$B$17,0)</f>
        <v>0</v>
      </c>
      <c r="Y93" s="36">
        <f t="shared" si="10"/>
        <v>71019.76000000001</v>
      </c>
      <c r="Z93" s="36">
        <f t="shared" si="11"/>
        <v>6641.01</v>
      </c>
    </row>
    <row r="94" spans="1:26" ht="12.75">
      <c r="A94" s="45">
        <v>93</v>
      </c>
      <c r="B94" s="46" t="s">
        <v>607</v>
      </c>
      <c r="C94" s="46" t="s">
        <v>417</v>
      </c>
      <c r="D94" s="47" t="s">
        <v>519</v>
      </c>
      <c r="E94" s="46" t="s">
        <v>318</v>
      </c>
      <c r="F94" s="63">
        <v>70</v>
      </c>
      <c r="G94" s="32"/>
      <c r="H94" s="1">
        <v>75</v>
      </c>
      <c r="I94" s="1">
        <v>18</v>
      </c>
      <c r="J94" s="66"/>
      <c r="K94" s="66"/>
      <c r="L94" s="66"/>
      <c r="M94" s="64"/>
      <c r="N94" s="35">
        <f>H94*Parametri!$B$3</f>
        <v>12266.25</v>
      </c>
      <c r="O94" s="35">
        <f>I94*Parametri!$B$4</f>
        <v>2088.7200000000003</v>
      </c>
      <c r="P94" s="35">
        <f>F94*Parametri!$B$7</f>
        <v>3859.1000000000004</v>
      </c>
      <c r="Q94" s="35">
        <f>F94*Parametri!$B$8</f>
        <v>9943.5</v>
      </c>
      <c r="R94" s="35">
        <f>I94*Parametri!$B$9</f>
        <v>1680.3</v>
      </c>
      <c r="S94" s="35">
        <f>F94*Parametri!$B$12</f>
        <v>22773.8</v>
      </c>
      <c r="T94" s="35">
        <f>G94*Parametri!$B$13</f>
        <v>0</v>
      </c>
      <c r="U94" s="36">
        <f>IF(J94="si",Parametri!$B$14,0)</f>
        <v>0</v>
      </c>
      <c r="V94" s="36">
        <f>IF(K94="si",Parametri!$B$15,0)</f>
        <v>0</v>
      </c>
      <c r="W94" s="36">
        <f>IF(L94="si",Parametri!$B$16,0)</f>
        <v>0</v>
      </c>
      <c r="X94" s="37">
        <f>IF(M94="si",Parametri!$B$17,0)</f>
        <v>0</v>
      </c>
      <c r="Y94" s="36">
        <f t="shared" si="10"/>
        <v>52611.67</v>
      </c>
      <c r="Z94" s="36">
        <f t="shared" si="11"/>
        <v>4919.68</v>
      </c>
    </row>
    <row r="95" spans="1:26" ht="12.75">
      <c r="A95" s="45">
        <v>94</v>
      </c>
      <c r="B95" s="46" t="s">
        <v>608</v>
      </c>
      <c r="C95" s="46" t="s">
        <v>417</v>
      </c>
      <c r="D95" s="47" t="s">
        <v>609</v>
      </c>
      <c r="E95" s="46" t="s">
        <v>323</v>
      </c>
      <c r="F95" s="63">
        <v>125</v>
      </c>
      <c r="G95" s="32"/>
      <c r="H95" s="1">
        <v>141</v>
      </c>
      <c r="I95" s="1">
        <v>27</v>
      </c>
      <c r="J95" s="66"/>
      <c r="K95" s="66"/>
      <c r="L95" s="66"/>
      <c r="M95" s="64"/>
      <c r="N95" s="35">
        <f>H95*Parametri!$B$3</f>
        <v>23060.550000000003</v>
      </c>
      <c r="O95" s="35">
        <f>I95*Parametri!$B$4</f>
        <v>3133.0800000000004</v>
      </c>
      <c r="P95" s="35">
        <f>F95*Parametri!$B$7</f>
        <v>6891.25</v>
      </c>
      <c r="Q95" s="35">
        <f>F95*Parametri!$B$8</f>
        <v>17756.25</v>
      </c>
      <c r="R95" s="35">
        <f>I95*Parametri!$B$9</f>
        <v>2520.45</v>
      </c>
      <c r="S95" s="35">
        <f>F95*Parametri!$B$12</f>
        <v>40667.5</v>
      </c>
      <c r="T95" s="35">
        <f>G95*Parametri!$B$13</f>
        <v>0</v>
      </c>
      <c r="U95" s="36">
        <f>IF(J95="si",Parametri!$B$14,0)</f>
        <v>0</v>
      </c>
      <c r="V95" s="36">
        <f>IF(K95="si",Parametri!$B$15,0)</f>
        <v>0</v>
      </c>
      <c r="W95" s="36">
        <f>IF(L95="si",Parametri!$B$16,0)</f>
        <v>0</v>
      </c>
      <c r="X95" s="37">
        <f>IF(M95="si",Parametri!$B$17,0)</f>
        <v>0</v>
      </c>
      <c r="Y95" s="36">
        <f t="shared" si="10"/>
        <v>94029.08</v>
      </c>
      <c r="Z95" s="36">
        <f t="shared" si="11"/>
        <v>8792.6</v>
      </c>
    </row>
    <row r="96" spans="1:26" ht="12.75">
      <c r="A96" s="45">
        <v>95</v>
      </c>
      <c r="B96" s="46" t="s">
        <v>610</v>
      </c>
      <c r="C96" s="46" t="s">
        <v>417</v>
      </c>
      <c r="D96" s="47" t="s">
        <v>611</v>
      </c>
      <c r="E96" s="46" t="s">
        <v>323</v>
      </c>
      <c r="F96" s="63">
        <v>72</v>
      </c>
      <c r="G96" s="32"/>
      <c r="H96" s="1">
        <v>79</v>
      </c>
      <c r="I96" s="1">
        <v>17</v>
      </c>
      <c r="J96" s="66"/>
      <c r="K96" s="66"/>
      <c r="L96" s="66"/>
      <c r="M96" s="64"/>
      <c r="N96" s="35">
        <f>H96*Parametri!$B$3</f>
        <v>12920.45</v>
      </c>
      <c r="O96" s="35">
        <f>I96*Parametri!$B$4</f>
        <v>1972.68</v>
      </c>
      <c r="P96" s="35">
        <f>F96*Parametri!$B$7</f>
        <v>3969.36</v>
      </c>
      <c r="Q96" s="35">
        <f>F96*Parametri!$B$8</f>
        <v>10227.6</v>
      </c>
      <c r="R96" s="35">
        <f>I96*Parametri!$B$9</f>
        <v>1586.9499999999998</v>
      </c>
      <c r="S96" s="35">
        <f>F96*Parametri!$B$12</f>
        <v>23424.48</v>
      </c>
      <c r="T96" s="35">
        <f>G96*Parametri!$B$13</f>
        <v>0</v>
      </c>
      <c r="U96" s="36">
        <f>IF(J96="si",Parametri!$B$14,0)</f>
        <v>0</v>
      </c>
      <c r="V96" s="36">
        <f>IF(K96="si",Parametri!$B$15,0)</f>
        <v>0</v>
      </c>
      <c r="W96" s="36">
        <f>IF(L96="si",Parametri!$B$16,0)</f>
        <v>0</v>
      </c>
      <c r="X96" s="37">
        <f>IF(M96="si",Parametri!$B$17,0)</f>
        <v>0</v>
      </c>
      <c r="Y96" s="36">
        <f t="shared" si="10"/>
        <v>54101.520000000004</v>
      </c>
      <c r="Z96" s="36">
        <f t="shared" si="11"/>
        <v>5059</v>
      </c>
    </row>
    <row r="97" spans="1:26" ht="12.75">
      <c r="A97" s="45">
        <v>96</v>
      </c>
      <c r="B97" s="46" t="s">
        <v>612</v>
      </c>
      <c r="C97" s="46" t="s">
        <v>417</v>
      </c>
      <c r="D97" s="47" t="s">
        <v>613</v>
      </c>
      <c r="E97" s="46" t="s">
        <v>614</v>
      </c>
      <c r="F97" s="63">
        <v>93</v>
      </c>
      <c r="G97" s="32"/>
      <c r="H97" s="1">
        <v>101</v>
      </c>
      <c r="I97" s="1">
        <v>23</v>
      </c>
      <c r="J97" s="66"/>
      <c r="K97" s="66"/>
      <c r="L97" s="66"/>
      <c r="M97" s="64"/>
      <c r="N97" s="35">
        <f>H97*Parametri!$B$3</f>
        <v>16518.550000000003</v>
      </c>
      <c r="O97" s="35">
        <f>I97*Parametri!$B$4</f>
        <v>2668.92</v>
      </c>
      <c r="P97" s="35">
        <f>F97*Parametri!$B$7</f>
        <v>5127.09</v>
      </c>
      <c r="Q97" s="35">
        <f>F97*Parametri!$B$8</f>
        <v>13210.650000000001</v>
      </c>
      <c r="R97" s="35">
        <f>I97*Parametri!$B$9</f>
        <v>2147.0499999999997</v>
      </c>
      <c r="S97" s="35">
        <f>F97*Parametri!$B$12</f>
        <v>30256.62</v>
      </c>
      <c r="T97" s="35">
        <f>G97*Parametri!$B$13</f>
        <v>0</v>
      </c>
      <c r="U97" s="36">
        <f>IF(J97="si",Parametri!$B$14,0)</f>
        <v>0</v>
      </c>
      <c r="V97" s="36">
        <f>IF(K97="si",Parametri!$B$15,0)</f>
        <v>0</v>
      </c>
      <c r="W97" s="36">
        <f>IF(L97="si",Parametri!$B$16,0)</f>
        <v>0</v>
      </c>
      <c r="X97" s="37">
        <f>IF(M97="si",Parametri!$B$17,0)</f>
        <v>0</v>
      </c>
      <c r="Y97" s="36">
        <f t="shared" si="10"/>
        <v>69928.88</v>
      </c>
      <c r="Z97" s="36">
        <f t="shared" si="11"/>
        <v>6539</v>
      </c>
    </row>
    <row r="98" spans="1:26" ht="12.75">
      <c r="A98" s="45">
        <v>97</v>
      </c>
      <c r="B98" s="46" t="s">
        <v>615</v>
      </c>
      <c r="C98" s="46" t="s">
        <v>417</v>
      </c>
      <c r="D98" s="47" t="s">
        <v>616</v>
      </c>
      <c r="E98" s="46" t="s">
        <v>356</v>
      </c>
      <c r="F98" s="63">
        <v>55</v>
      </c>
      <c r="G98" s="32"/>
      <c r="H98" s="1">
        <v>57</v>
      </c>
      <c r="I98" s="1">
        <v>16</v>
      </c>
      <c r="J98" s="66"/>
      <c r="K98" s="66"/>
      <c r="L98" s="66"/>
      <c r="M98" s="64"/>
      <c r="N98" s="35">
        <f>H98*Parametri!$B$3</f>
        <v>9322.35</v>
      </c>
      <c r="O98" s="35">
        <f>I98*Parametri!$B$4</f>
        <v>1856.64</v>
      </c>
      <c r="P98" s="35">
        <f>F98*Parametri!$B$7</f>
        <v>3032.15</v>
      </c>
      <c r="Q98" s="35">
        <f>F98*Parametri!$B$8</f>
        <v>7812.750000000001</v>
      </c>
      <c r="R98" s="35">
        <f>I98*Parametri!$B$9</f>
        <v>1493.6</v>
      </c>
      <c r="S98" s="35">
        <f>F98*Parametri!$B$12</f>
        <v>17893.699999999997</v>
      </c>
      <c r="T98" s="35">
        <f>G98*Parametri!$B$13</f>
        <v>0</v>
      </c>
      <c r="U98" s="36">
        <f>IF(J98="si",Parametri!$B$14,0)</f>
        <v>0</v>
      </c>
      <c r="V98" s="36">
        <f>IF(K98="si",Parametri!$B$15,0)</f>
        <v>0</v>
      </c>
      <c r="W98" s="36">
        <f>IF(L98="si",Parametri!$B$16,0)</f>
        <v>0</v>
      </c>
      <c r="X98" s="37">
        <f>IF(M98="si",Parametri!$B$17,0)</f>
        <v>0</v>
      </c>
      <c r="Y98" s="36">
        <f aca="true" t="shared" si="12" ref="Y98:Y113">SUM(N98:X98)</f>
        <v>41411.189999999995</v>
      </c>
      <c r="Z98" s="36">
        <f aca="true" t="shared" si="13" ref="Z98:Z113">ROUND((Y98/90.9*100)*8.5%,2)</f>
        <v>3872.33</v>
      </c>
    </row>
    <row r="99" spans="1:26" ht="12.75">
      <c r="A99" s="45">
        <v>98</v>
      </c>
      <c r="B99" s="46" t="s">
        <v>617</v>
      </c>
      <c r="C99" s="46" t="s">
        <v>417</v>
      </c>
      <c r="D99" s="47" t="s">
        <v>519</v>
      </c>
      <c r="E99" s="46" t="s">
        <v>358</v>
      </c>
      <c r="F99" s="63">
        <v>74</v>
      </c>
      <c r="G99" s="32"/>
      <c r="H99" s="1">
        <v>83</v>
      </c>
      <c r="I99" s="1">
        <v>18</v>
      </c>
      <c r="J99" s="66"/>
      <c r="K99" s="66"/>
      <c r="L99" s="66"/>
      <c r="M99" s="64"/>
      <c r="N99" s="35">
        <f>H99*Parametri!$B$3</f>
        <v>13574.650000000001</v>
      </c>
      <c r="O99" s="35">
        <f>I99*Parametri!$B$4</f>
        <v>2088.7200000000003</v>
      </c>
      <c r="P99" s="35">
        <f>F99*Parametri!$B$7</f>
        <v>4079.6200000000003</v>
      </c>
      <c r="Q99" s="35">
        <f>F99*Parametri!$B$8</f>
        <v>10511.7</v>
      </c>
      <c r="R99" s="35">
        <f>I99*Parametri!$B$9</f>
        <v>1680.3</v>
      </c>
      <c r="S99" s="35">
        <f>F99*Parametri!$B$12</f>
        <v>24075.16</v>
      </c>
      <c r="T99" s="35">
        <f>G99*Parametri!$B$13</f>
        <v>0</v>
      </c>
      <c r="U99" s="36">
        <f>IF(J99="si",Parametri!$B$14,0)</f>
        <v>0</v>
      </c>
      <c r="V99" s="36">
        <f>IF(K99="si",Parametri!$B$15,0)</f>
        <v>0</v>
      </c>
      <c r="W99" s="36">
        <f>IF(L99="si",Parametri!$B$16,0)</f>
        <v>0</v>
      </c>
      <c r="X99" s="37">
        <f>IF(M99="si",Parametri!$B$17,0)</f>
        <v>0</v>
      </c>
      <c r="Y99" s="36">
        <f t="shared" si="12"/>
        <v>56010.15</v>
      </c>
      <c r="Z99" s="36">
        <f t="shared" si="13"/>
        <v>5237.47</v>
      </c>
    </row>
    <row r="100" spans="1:26" ht="12.75">
      <c r="A100" s="45">
        <v>99</v>
      </c>
      <c r="B100" s="46" t="s">
        <v>618</v>
      </c>
      <c r="C100" s="46" t="s">
        <v>417</v>
      </c>
      <c r="D100" s="47" t="s">
        <v>619</v>
      </c>
      <c r="E100" s="46" t="s">
        <v>620</v>
      </c>
      <c r="F100" s="63">
        <v>50</v>
      </c>
      <c r="G100" s="32"/>
      <c r="H100" s="1">
        <v>54</v>
      </c>
      <c r="I100" s="1">
        <v>19</v>
      </c>
      <c r="J100" s="66"/>
      <c r="K100" s="66"/>
      <c r="L100" s="66"/>
      <c r="M100" s="64"/>
      <c r="N100" s="35">
        <f>H100*Parametri!$B$3</f>
        <v>8831.7</v>
      </c>
      <c r="O100" s="35">
        <f>I100*Parametri!$B$4</f>
        <v>2204.76</v>
      </c>
      <c r="P100" s="35">
        <f>F100*Parametri!$B$7</f>
        <v>2756.5</v>
      </c>
      <c r="Q100" s="35">
        <f>F100*Parametri!$B$8</f>
        <v>7102.500000000001</v>
      </c>
      <c r="R100" s="35">
        <f>I100*Parametri!$B$9</f>
        <v>1773.6499999999999</v>
      </c>
      <c r="S100" s="35">
        <f>F100*Parametri!$B$12</f>
        <v>16266.999999999998</v>
      </c>
      <c r="T100" s="35">
        <f>G100*Parametri!$B$13</f>
        <v>0</v>
      </c>
      <c r="U100" s="36">
        <f>IF(J100="si",Parametri!$B$14,0)</f>
        <v>0</v>
      </c>
      <c r="V100" s="36">
        <f>IF(K100="si",Parametri!$B$15,0)</f>
        <v>0</v>
      </c>
      <c r="W100" s="36">
        <f>IF(L100="si",Parametri!$B$16,0)</f>
        <v>0</v>
      </c>
      <c r="X100" s="37">
        <f>IF(M100="si",Parametri!$B$17,0)</f>
        <v>0</v>
      </c>
      <c r="Y100" s="36">
        <f t="shared" si="12"/>
        <v>38936.11</v>
      </c>
      <c r="Z100" s="36">
        <f t="shared" si="13"/>
        <v>3640.89</v>
      </c>
    </row>
    <row r="101" spans="1:26" ht="12.75">
      <c r="A101" s="45">
        <v>100</v>
      </c>
      <c r="B101" s="46" t="s">
        <v>621</v>
      </c>
      <c r="C101" s="46" t="s">
        <v>417</v>
      </c>
      <c r="D101" s="47" t="s">
        <v>622</v>
      </c>
      <c r="E101" s="46" t="s">
        <v>623</v>
      </c>
      <c r="F101" s="63">
        <v>102</v>
      </c>
      <c r="G101" s="32"/>
      <c r="H101" s="1">
        <v>110</v>
      </c>
      <c r="I101" s="1">
        <v>31</v>
      </c>
      <c r="J101" s="66"/>
      <c r="K101" s="66"/>
      <c r="L101" s="66"/>
      <c r="M101" s="64"/>
      <c r="N101" s="35">
        <f>H101*Parametri!$B$3</f>
        <v>17990.5</v>
      </c>
      <c r="O101" s="35">
        <f>I101*Parametri!$B$4</f>
        <v>3597.2400000000002</v>
      </c>
      <c r="P101" s="35">
        <f>F101*Parametri!$B$7</f>
        <v>5623.26</v>
      </c>
      <c r="Q101" s="35">
        <f>F101*Parametri!$B$8</f>
        <v>14489.1</v>
      </c>
      <c r="R101" s="35">
        <f>I101*Parametri!$B$9</f>
        <v>2893.85</v>
      </c>
      <c r="S101" s="35">
        <f>F101*Parametri!$B$12</f>
        <v>33184.68</v>
      </c>
      <c r="T101" s="35">
        <f>G101*Parametri!$B$13</f>
        <v>0</v>
      </c>
      <c r="U101" s="36">
        <f>IF(J101="si",Parametri!$B$14,0)</f>
        <v>0</v>
      </c>
      <c r="V101" s="36">
        <f>IF(K101="si",Parametri!$B$15,0)</f>
        <v>0</v>
      </c>
      <c r="W101" s="36">
        <f>IF(L101="si",Parametri!$B$16,0)</f>
        <v>0</v>
      </c>
      <c r="X101" s="37">
        <f>IF(M101="si",Parametri!$B$17,0)</f>
        <v>0</v>
      </c>
      <c r="Y101" s="36">
        <f t="shared" si="12"/>
        <v>77778.63</v>
      </c>
      <c r="Z101" s="36">
        <f t="shared" si="13"/>
        <v>7273.03</v>
      </c>
    </row>
    <row r="102" spans="1:26" ht="12.75">
      <c r="A102" s="45">
        <v>101</v>
      </c>
      <c r="B102" s="46" t="s">
        <v>624</v>
      </c>
      <c r="C102" s="46" t="s">
        <v>417</v>
      </c>
      <c r="D102" s="47" t="s">
        <v>625</v>
      </c>
      <c r="E102" s="46" t="s">
        <v>371</v>
      </c>
      <c r="F102" s="63">
        <v>90</v>
      </c>
      <c r="G102" s="32"/>
      <c r="H102" s="1">
        <v>92</v>
      </c>
      <c r="I102" s="1">
        <v>17</v>
      </c>
      <c r="J102" s="66"/>
      <c r="K102" s="66"/>
      <c r="L102" s="66"/>
      <c r="M102" s="64"/>
      <c r="N102" s="35">
        <f>H102*Parametri!$B$3</f>
        <v>15046.6</v>
      </c>
      <c r="O102" s="35">
        <f>I102*Parametri!$B$4</f>
        <v>1972.68</v>
      </c>
      <c r="P102" s="35">
        <f>F102*Parametri!$B$7</f>
        <v>4961.7</v>
      </c>
      <c r="Q102" s="35">
        <f>F102*Parametri!$B$8</f>
        <v>12784.500000000002</v>
      </c>
      <c r="R102" s="35">
        <f>I102*Parametri!$B$9</f>
        <v>1586.9499999999998</v>
      </c>
      <c r="S102" s="35">
        <f>F102*Parametri!$B$12</f>
        <v>29280.6</v>
      </c>
      <c r="T102" s="35">
        <f>G102*Parametri!$B$13</f>
        <v>0</v>
      </c>
      <c r="U102" s="36">
        <f>IF(J102="si",Parametri!$B$14,0)</f>
        <v>0</v>
      </c>
      <c r="V102" s="36">
        <f>IF(K102="si",Parametri!$B$15,0)</f>
        <v>0</v>
      </c>
      <c r="W102" s="36">
        <f>IF(L102="si",Parametri!$B$16,0)</f>
        <v>0</v>
      </c>
      <c r="X102" s="37">
        <f>IF(M102="si",Parametri!$B$17,0)</f>
        <v>0</v>
      </c>
      <c r="Y102" s="36">
        <f t="shared" si="12"/>
        <v>65633.03</v>
      </c>
      <c r="Z102" s="36">
        <f t="shared" si="13"/>
        <v>6137.3</v>
      </c>
    </row>
    <row r="103" spans="1:26" ht="12.75">
      <c r="A103" s="45">
        <v>102</v>
      </c>
      <c r="B103" s="46" t="s">
        <v>626</v>
      </c>
      <c r="C103" s="46" t="s">
        <v>417</v>
      </c>
      <c r="D103" s="47" t="s">
        <v>627</v>
      </c>
      <c r="E103" s="46" t="s">
        <v>371</v>
      </c>
      <c r="F103" s="63">
        <v>75</v>
      </c>
      <c r="G103" s="32"/>
      <c r="H103" s="1">
        <v>79</v>
      </c>
      <c r="I103" s="1">
        <v>18</v>
      </c>
      <c r="J103" s="66"/>
      <c r="K103" s="66"/>
      <c r="L103" s="66"/>
      <c r="M103" s="64"/>
      <c r="N103" s="35">
        <f>H103*Parametri!$B$3</f>
        <v>12920.45</v>
      </c>
      <c r="O103" s="35">
        <f>I103*Parametri!$B$4</f>
        <v>2088.7200000000003</v>
      </c>
      <c r="P103" s="35">
        <f>F103*Parametri!$B$7</f>
        <v>4134.75</v>
      </c>
      <c r="Q103" s="35">
        <f>F103*Parametri!$B$8</f>
        <v>10653.75</v>
      </c>
      <c r="R103" s="35">
        <f>I103*Parametri!$B$9</f>
        <v>1680.3</v>
      </c>
      <c r="S103" s="35">
        <f>F103*Parametri!$B$12</f>
        <v>24400.499999999996</v>
      </c>
      <c r="T103" s="35">
        <f>G103*Parametri!$B$13</f>
        <v>0</v>
      </c>
      <c r="U103" s="36">
        <f>IF(J103="si",Parametri!$B$14,0)</f>
        <v>0</v>
      </c>
      <c r="V103" s="36">
        <f>IF(K103="si",Parametri!$B$15,0)</f>
        <v>0</v>
      </c>
      <c r="W103" s="36">
        <f>IF(L103="si",Parametri!$B$16,0)</f>
        <v>0</v>
      </c>
      <c r="X103" s="37">
        <f>IF(M103="si",Parametri!$B$17,0)</f>
        <v>0</v>
      </c>
      <c r="Y103" s="36">
        <f t="shared" si="12"/>
        <v>55878.47</v>
      </c>
      <c r="Z103" s="36">
        <f t="shared" si="13"/>
        <v>5225.16</v>
      </c>
    </row>
    <row r="104" spans="1:26" ht="12.75">
      <c r="A104" s="45">
        <v>103</v>
      </c>
      <c r="B104" s="46" t="s">
        <v>628</v>
      </c>
      <c r="C104" s="46" t="s">
        <v>417</v>
      </c>
      <c r="D104" s="47" t="s">
        <v>629</v>
      </c>
      <c r="E104" s="46" t="s">
        <v>371</v>
      </c>
      <c r="F104" s="63">
        <v>62</v>
      </c>
      <c r="G104" s="32"/>
      <c r="H104" s="1">
        <v>68</v>
      </c>
      <c r="I104" s="1">
        <v>18</v>
      </c>
      <c r="J104" s="66"/>
      <c r="K104" s="66"/>
      <c r="L104" s="108" t="s">
        <v>83</v>
      </c>
      <c r="M104" s="64"/>
      <c r="N104" s="35">
        <f>H104*Parametri!$B$3</f>
        <v>11121.400000000001</v>
      </c>
      <c r="O104" s="35">
        <f>I104*Parametri!$B$4</f>
        <v>2088.7200000000003</v>
      </c>
      <c r="P104" s="35">
        <f>F104*Parametri!$B$7</f>
        <v>3418.06</v>
      </c>
      <c r="Q104" s="35">
        <f>F104*Parametri!$B$8</f>
        <v>8807.1</v>
      </c>
      <c r="R104" s="35">
        <f>I104*Parametri!$B$9</f>
        <v>1680.3</v>
      </c>
      <c r="S104" s="35">
        <f>F104*Parametri!$B$12</f>
        <v>20171.079999999998</v>
      </c>
      <c r="T104" s="35">
        <f>G104*Parametri!$B$13</f>
        <v>0</v>
      </c>
      <c r="U104" s="36">
        <f>IF(J104="si",Parametri!$B$14,0)</f>
        <v>0</v>
      </c>
      <c r="V104" s="36">
        <f>IF(K104="si",Parametri!$B$15,0)</f>
        <v>0</v>
      </c>
      <c r="W104" s="36">
        <f>IF(L104="si",Parametri!$B$16,0)</f>
        <v>938.92</v>
      </c>
      <c r="X104" s="37">
        <f>IF(M104="si",Parametri!$B$17,0)</f>
        <v>0</v>
      </c>
      <c r="Y104" s="36">
        <f t="shared" si="12"/>
        <v>48225.58</v>
      </c>
      <c r="Z104" s="36">
        <f t="shared" si="13"/>
        <v>4509.54</v>
      </c>
    </row>
    <row r="105" spans="1:26" ht="12.75">
      <c r="A105" s="45">
        <v>104</v>
      </c>
      <c r="B105" s="46" t="s">
        <v>630</v>
      </c>
      <c r="C105" s="46" t="s">
        <v>417</v>
      </c>
      <c r="D105" s="47" t="s">
        <v>631</v>
      </c>
      <c r="E105" s="46" t="s">
        <v>374</v>
      </c>
      <c r="F105" s="63">
        <v>48</v>
      </c>
      <c r="G105" s="32"/>
      <c r="H105" s="1">
        <v>54</v>
      </c>
      <c r="I105" s="1">
        <v>13</v>
      </c>
      <c r="J105" s="66"/>
      <c r="K105" s="66"/>
      <c r="L105" s="66"/>
      <c r="M105" s="64"/>
      <c r="N105" s="35">
        <f>H105*Parametri!$B$3</f>
        <v>8831.7</v>
      </c>
      <c r="O105" s="35">
        <f>I105*Parametri!$B$4</f>
        <v>1508.52</v>
      </c>
      <c r="P105" s="35">
        <f>F105*Parametri!$B$7</f>
        <v>2646.2400000000002</v>
      </c>
      <c r="Q105" s="35">
        <f>F105*Parametri!$B$8</f>
        <v>6818.400000000001</v>
      </c>
      <c r="R105" s="35">
        <f>I105*Parametri!$B$9</f>
        <v>1213.55</v>
      </c>
      <c r="S105" s="35">
        <f>F105*Parametri!$B$12</f>
        <v>15616.32</v>
      </c>
      <c r="T105" s="35">
        <f>G105*Parametri!$B$13</f>
        <v>0</v>
      </c>
      <c r="U105" s="36">
        <f>IF(J105="si",Parametri!$B$14,0)</f>
        <v>0</v>
      </c>
      <c r="V105" s="36">
        <f>IF(K105="si",Parametri!$B$15,0)</f>
        <v>0</v>
      </c>
      <c r="W105" s="36">
        <f>IF(L105="si",Parametri!$B$16,0)</f>
        <v>0</v>
      </c>
      <c r="X105" s="37">
        <f>IF(M105="si",Parametri!$B$17,0)</f>
        <v>0</v>
      </c>
      <c r="Y105" s="36">
        <f t="shared" si="12"/>
        <v>36634.729999999996</v>
      </c>
      <c r="Z105" s="36">
        <f t="shared" si="13"/>
        <v>3425.69</v>
      </c>
    </row>
    <row r="106" spans="1:26" ht="12.75">
      <c r="A106" s="45">
        <v>105</v>
      </c>
      <c r="B106" s="46" t="s">
        <v>632</v>
      </c>
      <c r="C106" s="46" t="s">
        <v>417</v>
      </c>
      <c r="D106" s="47" t="s">
        <v>633</v>
      </c>
      <c r="E106" s="46" t="s">
        <v>379</v>
      </c>
      <c r="F106" s="63">
        <v>83</v>
      </c>
      <c r="G106" s="32"/>
      <c r="H106" s="1">
        <v>90</v>
      </c>
      <c r="I106" s="1">
        <v>25</v>
      </c>
      <c r="J106" s="66"/>
      <c r="K106" s="66"/>
      <c r="L106" s="66"/>
      <c r="M106" s="64"/>
      <c r="N106" s="35">
        <f>H106*Parametri!$B$3</f>
        <v>14719.500000000002</v>
      </c>
      <c r="O106" s="35">
        <f>I106*Parametri!$B$4</f>
        <v>2901</v>
      </c>
      <c r="P106" s="35">
        <f>F106*Parametri!$B$7</f>
        <v>4575.79</v>
      </c>
      <c r="Q106" s="35">
        <f>F106*Parametri!$B$8</f>
        <v>11790.150000000001</v>
      </c>
      <c r="R106" s="35">
        <f>I106*Parametri!$B$9</f>
        <v>2333.75</v>
      </c>
      <c r="S106" s="35">
        <f>F106*Parametri!$B$12</f>
        <v>27003.219999999998</v>
      </c>
      <c r="T106" s="35">
        <f>G106*Parametri!$B$13</f>
        <v>0</v>
      </c>
      <c r="U106" s="36">
        <f>IF(J106="si",Parametri!$B$14,0)</f>
        <v>0</v>
      </c>
      <c r="V106" s="36">
        <f>IF(K106="si",Parametri!$B$15,0)</f>
        <v>0</v>
      </c>
      <c r="W106" s="36">
        <f>IF(L106="si",Parametri!$B$16,0)</f>
        <v>0</v>
      </c>
      <c r="X106" s="37">
        <f>IF(M106="si",Parametri!$B$17,0)</f>
        <v>0</v>
      </c>
      <c r="Y106" s="36">
        <f t="shared" si="12"/>
        <v>63323.41</v>
      </c>
      <c r="Z106" s="36">
        <f t="shared" si="13"/>
        <v>5921.33</v>
      </c>
    </row>
    <row r="107" spans="1:26" ht="12.75">
      <c r="A107" s="45">
        <v>106</v>
      </c>
      <c r="B107" s="46" t="s">
        <v>634</v>
      </c>
      <c r="C107" s="46" t="s">
        <v>417</v>
      </c>
      <c r="D107" s="47" t="s">
        <v>635</v>
      </c>
      <c r="E107" s="46" t="s">
        <v>636</v>
      </c>
      <c r="F107" s="63">
        <v>80</v>
      </c>
      <c r="G107" s="32"/>
      <c r="H107" s="1">
        <v>86</v>
      </c>
      <c r="I107" s="1">
        <v>23</v>
      </c>
      <c r="J107" s="66"/>
      <c r="K107" s="66"/>
      <c r="L107" s="66"/>
      <c r="M107" s="64"/>
      <c r="N107" s="35">
        <f>H107*Parametri!$B$3</f>
        <v>14065.300000000001</v>
      </c>
      <c r="O107" s="35">
        <f>I107*Parametri!$B$4</f>
        <v>2668.92</v>
      </c>
      <c r="P107" s="35">
        <f>F107*Parametri!$B$7</f>
        <v>4410.400000000001</v>
      </c>
      <c r="Q107" s="35">
        <f>F107*Parametri!$B$8</f>
        <v>11364</v>
      </c>
      <c r="R107" s="35">
        <f>I107*Parametri!$B$9</f>
        <v>2147.0499999999997</v>
      </c>
      <c r="S107" s="35">
        <f>F107*Parametri!$B$12</f>
        <v>26027.199999999997</v>
      </c>
      <c r="T107" s="35">
        <f>G107*Parametri!$B$13</f>
        <v>0</v>
      </c>
      <c r="U107" s="36">
        <f>IF(J107="si",Parametri!$B$14,0)</f>
        <v>0</v>
      </c>
      <c r="V107" s="36">
        <f>IF(K107="si",Parametri!$B$15,0)</f>
        <v>0</v>
      </c>
      <c r="W107" s="36">
        <f>IF(L107="si",Parametri!$B$16,0)</f>
        <v>0</v>
      </c>
      <c r="X107" s="37">
        <f>IF(M107="si",Parametri!$B$17,0)</f>
        <v>0</v>
      </c>
      <c r="Y107" s="36">
        <f t="shared" si="12"/>
        <v>60682.87</v>
      </c>
      <c r="Z107" s="36">
        <f t="shared" si="13"/>
        <v>5674.42</v>
      </c>
    </row>
    <row r="108" spans="1:26" ht="12.75">
      <c r="A108" s="45">
        <v>107</v>
      </c>
      <c r="B108" s="46" t="s">
        <v>637</v>
      </c>
      <c r="C108" s="46" t="s">
        <v>417</v>
      </c>
      <c r="D108" s="47" t="s">
        <v>638</v>
      </c>
      <c r="E108" s="46" t="s">
        <v>639</v>
      </c>
      <c r="F108" s="63">
        <v>70</v>
      </c>
      <c r="G108" s="32"/>
      <c r="H108" s="1">
        <v>76</v>
      </c>
      <c r="I108" s="1">
        <v>17</v>
      </c>
      <c r="J108" s="66"/>
      <c r="K108" s="66"/>
      <c r="L108" s="66"/>
      <c r="M108" s="64"/>
      <c r="N108" s="35">
        <f>H108*Parametri!$B$3</f>
        <v>12429.800000000001</v>
      </c>
      <c r="O108" s="35">
        <f>I108*Parametri!$B$4</f>
        <v>1972.68</v>
      </c>
      <c r="P108" s="35">
        <f>F108*Parametri!$B$7</f>
        <v>3859.1000000000004</v>
      </c>
      <c r="Q108" s="35">
        <f>F108*Parametri!$B$8</f>
        <v>9943.5</v>
      </c>
      <c r="R108" s="35">
        <f>I108*Parametri!$B$9</f>
        <v>1586.9499999999998</v>
      </c>
      <c r="S108" s="35">
        <f>F108*Parametri!$B$12</f>
        <v>22773.8</v>
      </c>
      <c r="T108" s="35">
        <f>G108*Parametri!$B$13</f>
        <v>0</v>
      </c>
      <c r="U108" s="36">
        <f>IF(J108="si",Parametri!$B$14,0)</f>
        <v>0</v>
      </c>
      <c r="V108" s="36">
        <f>IF(K108="si",Parametri!$B$15,0)</f>
        <v>0</v>
      </c>
      <c r="W108" s="36">
        <f>IF(L108="si",Parametri!$B$16,0)</f>
        <v>0</v>
      </c>
      <c r="X108" s="37">
        <f>IF(M108="si",Parametri!$B$17,0)</f>
        <v>0</v>
      </c>
      <c r="Y108" s="36">
        <f t="shared" si="12"/>
        <v>52565.83</v>
      </c>
      <c r="Z108" s="36">
        <f t="shared" si="13"/>
        <v>4915.4</v>
      </c>
    </row>
    <row r="109" spans="1:26" ht="12.75">
      <c r="A109" s="45">
        <v>108</v>
      </c>
      <c r="B109" s="46" t="s">
        <v>640</v>
      </c>
      <c r="C109" s="46" t="s">
        <v>417</v>
      </c>
      <c r="D109" s="47" t="s">
        <v>641</v>
      </c>
      <c r="E109" s="46" t="s">
        <v>384</v>
      </c>
      <c r="F109" s="63">
        <v>73</v>
      </c>
      <c r="G109" s="32"/>
      <c r="H109" s="1">
        <v>77</v>
      </c>
      <c r="I109" s="1">
        <v>18</v>
      </c>
      <c r="J109" s="66"/>
      <c r="K109" s="66"/>
      <c r="L109" s="66"/>
      <c r="M109" s="64"/>
      <c r="N109" s="35">
        <f>H109*Parametri!$B$3</f>
        <v>12593.35</v>
      </c>
      <c r="O109" s="35">
        <f>I109*Parametri!$B$4</f>
        <v>2088.7200000000003</v>
      </c>
      <c r="P109" s="35">
        <f>F109*Parametri!$B$7</f>
        <v>4024.4900000000002</v>
      </c>
      <c r="Q109" s="35">
        <f>F109*Parametri!$B$8</f>
        <v>10369.650000000001</v>
      </c>
      <c r="R109" s="35">
        <f>I109*Parametri!$B$9</f>
        <v>1680.3</v>
      </c>
      <c r="S109" s="35">
        <f>F109*Parametri!$B$12</f>
        <v>23749.82</v>
      </c>
      <c r="T109" s="35">
        <f>G109*Parametri!$B$13</f>
        <v>0</v>
      </c>
      <c r="U109" s="36">
        <f>IF(J109="si",Parametri!$B$14,0)</f>
        <v>0</v>
      </c>
      <c r="V109" s="36">
        <f>IF(K109="si",Parametri!$B$15,0)</f>
        <v>0</v>
      </c>
      <c r="W109" s="36">
        <f>IF(L109="si",Parametri!$B$16,0)</f>
        <v>0</v>
      </c>
      <c r="X109" s="37">
        <f>IF(M109="si",Parametri!$B$17,0)</f>
        <v>0</v>
      </c>
      <c r="Y109" s="36">
        <f t="shared" si="12"/>
        <v>54506.33</v>
      </c>
      <c r="Z109" s="36">
        <f t="shared" si="13"/>
        <v>5096.85</v>
      </c>
    </row>
    <row r="110" spans="1:26" ht="12.75">
      <c r="A110" s="45">
        <v>109</v>
      </c>
      <c r="B110" s="46" t="s">
        <v>642</v>
      </c>
      <c r="C110" s="46" t="s">
        <v>417</v>
      </c>
      <c r="D110" s="47" t="s">
        <v>643</v>
      </c>
      <c r="E110" s="46" t="s">
        <v>644</v>
      </c>
      <c r="F110" s="63">
        <v>99</v>
      </c>
      <c r="G110" s="32"/>
      <c r="H110" s="1">
        <v>103</v>
      </c>
      <c r="I110" s="1">
        <v>26</v>
      </c>
      <c r="J110" s="66"/>
      <c r="K110" s="66"/>
      <c r="L110" s="66"/>
      <c r="M110" s="64"/>
      <c r="N110" s="35">
        <f>H110*Parametri!$B$3</f>
        <v>16845.65</v>
      </c>
      <c r="O110" s="35">
        <f>I110*Parametri!$B$4</f>
        <v>3017.04</v>
      </c>
      <c r="P110" s="35">
        <f>F110*Parametri!$B$7</f>
        <v>5457.87</v>
      </c>
      <c r="Q110" s="35">
        <f>F110*Parametri!$B$8</f>
        <v>14062.95</v>
      </c>
      <c r="R110" s="35">
        <f>I110*Parametri!$B$9</f>
        <v>2427.1</v>
      </c>
      <c r="S110" s="35">
        <f>F110*Parametri!$B$12</f>
        <v>32208.659999999996</v>
      </c>
      <c r="T110" s="35">
        <f>G110*Parametri!$B$13</f>
        <v>0</v>
      </c>
      <c r="U110" s="36">
        <f>IF(J110="si",Parametri!$B$14,0)</f>
        <v>0</v>
      </c>
      <c r="V110" s="36">
        <f>IF(K110="si",Parametri!$B$15,0)</f>
        <v>0</v>
      </c>
      <c r="W110" s="36">
        <f>IF(L110="si",Parametri!$B$16,0)</f>
        <v>0</v>
      </c>
      <c r="X110" s="37">
        <f>IF(M110="si",Parametri!$B$17,0)</f>
        <v>0</v>
      </c>
      <c r="Y110" s="36">
        <f t="shared" si="12"/>
        <v>74019.26999999999</v>
      </c>
      <c r="Z110" s="36">
        <f t="shared" si="13"/>
        <v>6921.49</v>
      </c>
    </row>
    <row r="111" spans="1:26" ht="12.75">
      <c r="A111" s="45">
        <v>110</v>
      </c>
      <c r="B111" s="46" t="s">
        <v>645</v>
      </c>
      <c r="C111" s="46" t="s">
        <v>417</v>
      </c>
      <c r="D111" s="47" t="s">
        <v>646</v>
      </c>
      <c r="E111" s="46" t="s">
        <v>397</v>
      </c>
      <c r="F111" s="63">
        <v>86</v>
      </c>
      <c r="G111" s="32"/>
      <c r="H111" s="1">
        <v>94</v>
      </c>
      <c r="I111" s="1">
        <v>15</v>
      </c>
      <c r="J111" s="66"/>
      <c r="K111" s="66"/>
      <c r="L111" s="66"/>
      <c r="M111" s="64"/>
      <c r="N111" s="35">
        <f>H111*Parametri!$B$3</f>
        <v>15373.7</v>
      </c>
      <c r="O111" s="35">
        <f>I111*Parametri!$B$4</f>
        <v>1740.6000000000001</v>
      </c>
      <c r="P111" s="35">
        <f>F111*Parametri!$B$7</f>
        <v>4741.18</v>
      </c>
      <c r="Q111" s="35">
        <f>F111*Parametri!$B$8</f>
        <v>12216.300000000001</v>
      </c>
      <c r="R111" s="35">
        <f>I111*Parametri!$B$9</f>
        <v>1400.25</v>
      </c>
      <c r="S111" s="35">
        <f>F111*Parametri!$B$12</f>
        <v>27979.239999999998</v>
      </c>
      <c r="T111" s="35">
        <f>G111*Parametri!$B$13</f>
        <v>0</v>
      </c>
      <c r="U111" s="36">
        <f>IF(J111="si",Parametri!$B$14,0)</f>
        <v>0</v>
      </c>
      <c r="V111" s="36">
        <f>IF(K111="si",Parametri!$B$15,0)</f>
        <v>0</v>
      </c>
      <c r="W111" s="36">
        <f>IF(L111="si",Parametri!$B$16,0)</f>
        <v>0</v>
      </c>
      <c r="X111" s="37">
        <f>IF(M111="si",Parametri!$B$17,0)</f>
        <v>0</v>
      </c>
      <c r="Y111" s="36">
        <f t="shared" si="12"/>
        <v>63451.27</v>
      </c>
      <c r="Z111" s="36">
        <f t="shared" si="13"/>
        <v>5933.29</v>
      </c>
    </row>
    <row r="112" spans="1:26" ht="12.75">
      <c r="A112" s="45">
        <v>111</v>
      </c>
      <c r="B112" s="46" t="s">
        <v>647</v>
      </c>
      <c r="C112" s="46" t="s">
        <v>417</v>
      </c>
      <c r="D112" s="47" t="s">
        <v>648</v>
      </c>
      <c r="E112" s="46" t="s">
        <v>407</v>
      </c>
      <c r="F112" s="63">
        <v>58</v>
      </c>
      <c r="G112" s="32"/>
      <c r="H112" s="1">
        <v>62</v>
      </c>
      <c r="I112" s="1">
        <v>17</v>
      </c>
      <c r="J112" s="66"/>
      <c r="K112" s="66"/>
      <c r="L112" s="66"/>
      <c r="M112" s="64"/>
      <c r="N112" s="35">
        <f>H112*Parametri!$B$3</f>
        <v>10140.1</v>
      </c>
      <c r="O112" s="35">
        <f>I112*Parametri!$B$4</f>
        <v>1972.68</v>
      </c>
      <c r="P112" s="35">
        <f>F112*Parametri!$B$7</f>
        <v>3197.54</v>
      </c>
      <c r="Q112" s="35">
        <f>F112*Parametri!$B$8</f>
        <v>8238.900000000001</v>
      </c>
      <c r="R112" s="35">
        <f>I112*Parametri!$B$9</f>
        <v>1586.9499999999998</v>
      </c>
      <c r="S112" s="35">
        <f>F112*Parametri!$B$12</f>
        <v>18869.719999999998</v>
      </c>
      <c r="T112" s="35">
        <f>G112*Parametri!$B$13</f>
        <v>0</v>
      </c>
      <c r="U112" s="36">
        <f>IF(J112="si",Parametri!$B$14,0)</f>
        <v>0</v>
      </c>
      <c r="V112" s="36">
        <f>IF(K112="si",Parametri!$B$15,0)</f>
        <v>0</v>
      </c>
      <c r="W112" s="36">
        <f>IF(L112="si",Parametri!$B$16,0)</f>
        <v>0</v>
      </c>
      <c r="X112" s="37">
        <f>IF(M112="si",Parametri!$B$17,0)</f>
        <v>0</v>
      </c>
      <c r="Y112" s="36">
        <f t="shared" si="12"/>
        <v>44005.89</v>
      </c>
      <c r="Z112" s="36">
        <f t="shared" si="13"/>
        <v>4114.96</v>
      </c>
    </row>
    <row r="113" spans="1:26" ht="12.75">
      <c r="A113" s="45">
        <v>112</v>
      </c>
      <c r="B113" s="46" t="s">
        <v>649</v>
      </c>
      <c r="C113" s="46" t="s">
        <v>417</v>
      </c>
      <c r="D113" s="47" t="s">
        <v>650</v>
      </c>
      <c r="E113" s="46" t="s">
        <v>651</v>
      </c>
      <c r="F113" s="63">
        <v>37</v>
      </c>
      <c r="G113" s="32"/>
      <c r="H113" s="1">
        <v>39</v>
      </c>
      <c r="I113" s="1">
        <v>13</v>
      </c>
      <c r="J113" s="66"/>
      <c r="K113" s="66"/>
      <c r="L113" s="66"/>
      <c r="M113" s="64"/>
      <c r="N113" s="35">
        <f>H113*Parametri!$B$3</f>
        <v>6378.450000000001</v>
      </c>
      <c r="O113" s="35">
        <f>I113*Parametri!$B$4</f>
        <v>1508.52</v>
      </c>
      <c r="P113" s="35">
        <f>F113*Parametri!$B$7</f>
        <v>2039.8100000000002</v>
      </c>
      <c r="Q113" s="35">
        <f>F113*Parametri!$B$8</f>
        <v>5255.85</v>
      </c>
      <c r="R113" s="35">
        <f>I113*Parametri!$B$9</f>
        <v>1213.55</v>
      </c>
      <c r="S113" s="35">
        <f>F113*Parametri!$B$12</f>
        <v>12037.58</v>
      </c>
      <c r="T113" s="35">
        <f>G113*Parametri!$B$13</f>
        <v>0</v>
      </c>
      <c r="U113" s="36">
        <f>IF(J113="si",Parametri!$B$14,0)</f>
        <v>0</v>
      </c>
      <c r="V113" s="36">
        <f>IF(K113="si",Parametri!$B$15,0)</f>
        <v>0</v>
      </c>
      <c r="W113" s="36">
        <f>IF(L113="si",Parametri!$B$16,0)</f>
        <v>0</v>
      </c>
      <c r="X113" s="37">
        <f>IF(M113="si",Parametri!$B$17,0)</f>
        <v>0</v>
      </c>
      <c r="Y113" s="36">
        <f t="shared" si="12"/>
        <v>28433.760000000002</v>
      </c>
      <c r="Z113" s="36">
        <f t="shared" si="13"/>
        <v>2658.82</v>
      </c>
    </row>
    <row r="114" spans="1:26" ht="12.75">
      <c r="A114" s="45">
        <v>113</v>
      </c>
      <c r="B114" s="46" t="s">
        <v>652</v>
      </c>
      <c r="C114" s="46" t="s">
        <v>417</v>
      </c>
      <c r="D114" s="47" t="s">
        <v>653</v>
      </c>
      <c r="E114" s="46" t="s">
        <v>409</v>
      </c>
      <c r="F114" s="63">
        <v>41</v>
      </c>
      <c r="G114" s="32"/>
      <c r="H114" s="1">
        <v>48</v>
      </c>
      <c r="I114" s="1">
        <v>14</v>
      </c>
      <c r="J114" s="66"/>
      <c r="K114" s="66"/>
      <c r="L114" s="66"/>
      <c r="M114" s="64"/>
      <c r="N114" s="35">
        <f>H114*Parametri!$B$3</f>
        <v>7850.400000000001</v>
      </c>
      <c r="O114" s="35">
        <f>I114*Parametri!$B$4</f>
        <v>1624.5600000000002</v>
      </c>
      <c r="P114" s="35">
        <f>F114*Parametri!$B$7</f>
        <v>2260.33</v>
      </c>
      <c r="Q114" s="35">
        <f>F114*Parametri!$B$8</f>
        <v>5824.05</v>
      </c>
      <c r="R114" s="35">
        <f>I114*Parametri!$B$9</f>
        <v>1306.8999999999999</v>
      </c>
      <c r="S114" s="35">
        <f>F114*Parametri!$B$12</f>
        <v>13338.939999999999</v>
      </c>
      <c r="T114" s="35">
        <f>G114*Parametri!$B$13</f>
        <v>0</v>
      </c>
      <c r="U114" s="36">
        <f>IF(J114="si",Parametri!$B$14,0)</f>
        <v>0</v>
      </c>
      <c r="V114" s="36">
        <f>IF(K114="si",Parametri!$B$15,0)</f>
        <v>0</v>
      </c>
      <c r="W114" s="36">
        <f>IF(L114="si",Parametri!$B$16,0)</f>
        <v>0</v>
      </c>
      <c r="X114" s="37">
        <f>IF(M114="si",Parametri!$B$17,0)</f>
        <v>0</v>
      </c>
      <c r="Y114" s="36">
        <f aca="true" t="shared" si="14" ref="Y114:Y119">SUM(N114:X114)</f>
        <v>32205.18</v>
      </c>
      <c r="Z114" s="36">
        <f aca="true" t="shared" si="15" ref="Z114:Z119">ROUND((Y114/90.9*100)*8.5%,2)</f>
        <v>3011.49</v>
      </c>
    </row>
    <row r="115" spans="1:26" ht="12.75">
      <c r="A115" s="45">
        <v>114</v>
      </c>
      <c r="B115" s="46" t="s">
        <v>654</v>
      </c>
      <c r="C115" s="46" t="s">
        <v>417</v>
      </c>
      <c r="D115" s="47" t="s">
        <v>655</v>
      </c>
      <c r="E115" s="46" t="s">
        <v>412</v>
      </c>
      <c r="F115" s="63">
        <v>68</v>
      </c>
      <c r="G115" s="32"/>
      <c r="H115" s="1">
        <v>83</v>
      </c>
      <c r="I115" s="1">
        <v>17</v>
      </c>
      <c r="J115" s="66"/>
      <c r="K115" s="66"/>
      <c r="L115" s="66"/>
      <c r="M115" s="64"/>
      <c r="N115" s="35">
        <f>H115*Parametri!$B$3</f>
        <v>13574.650000000001</v>
      </c>
      <c r="O115" s="35">
        <f>I115*Parametri!$B$4</f>
        <v>1972.68</v>
      </c>
      <c r="P115" s="35">
        <f>F115*Parametri!$B$7</f>
        <v>3748.84</v>
      </c>
      <c r="Q115" s="35">
        <f>F115*Parametri!$B$8</f>
        <v>9659.400000000001</v>
      </c>
      <c r="R115" s="35">
        <f>I115*Parametri!$B$9</f>
        <v>1586.9499999999998</v>
      </c>
      <c r="S115" s="35">
        <f>F115*Parametri!$B$12</f>
        <v>22123.12</v>
      </c>
      <c r="T115" s="35">
        <f>G115*Parametri!$B$13</f>
        <v>0</v>
      </c>
      <c r="U115" s="36">
        <f>IF(J115="si",Parametri!$B$14,0)</f>
        <v>0</v>
      </c>
      <c r="V115" s="36">
        <f>IF(K115="si",Parametri!$B$15,0)</f>
        <v>0</v>
      </c>
      <c r="W115" s="36">
        <f>IF(L115="si",Parametri!$B$16,0)</f>
        <v>0</v>
      </c>
      <c r="X115" s="37">
        <f>IF(M115="si",Parametri!$B$17,0)</f>
        <v>0</v>
      </c>
      <c r="Y115" s="36">
        <f t="shared" si="14"/>
        <v>52665.64</v>
      </c>
      <c r="Z115" s="36">
        <f t="shared" si="15"/>
        <v>4924.73</v>
      </c>
    </row>
    <row r="116" spans="1:26" ht="12.75">
      <c r="A116" s="45">
        <v>115</v>
      </c>
      <c r="B116" s="46" t="s">
        <v>656</v>
      </c>
      <c r="C116" s="46" t="s">
        <v>417</v>
      </c>
      <c r="D116" s="47" t="s">
        <v>657</v>
      </c>
      <c r="E116" s="46" t="s">
        <v>658</v>
      </c>
      <c r="F116" s="63">
        <v>50</v>
      </c>
      <c r="G116" s="32"/>
      <c r="H116" s="1">
        <v>53</v>
      </c>
      <c r="I116" s="1">
        <v>16</v>
      </c>
      <c r="J116" s="66"/>
      <c r="K116" s="66"/>
      <c r="L116" s="66"/>
      <c r="M116" s="64"/>
      <c r="N116" s="35">
        <f>H116*Parametri!$B$3</f>
        <v>8668.150000000001</v>
      </c>
      <c r="O116" s="35">
        <f>I116*Parametri!$B$4</f>
        <v>1856.64</v>
      </c>
      <c r="P116" s="35">
        <f>F116*Parametri!$B$7</f>
        <v>2756.5</v>
      </c>
      <c r="Q116" s="35">
        <f>F116*Parametri!$B$8</f>
        <v>7102.500000000001</v>
      </c>
      <c r="R116" s="35">
        <f>I116*Parametri!$B$9</f>
        <v>1493.6</v>
      </c>
      <c r="S116" s="35">
        <f>F116*Parametri!$B$12</f>
        <v>16266.999999999998</v>
      </c>
      <c r="T116" s="35">
        <f>G116*Parametri!$B$13</f>
        <v>0</v>
      </c>
      <c r="U116" s="36">
        <f>IF(J116="si",Parametri!$B$14,0)</f>
        <v>0</v>
      </c>
      <c r="V116" s="36">
        <f>IF(K116="si",Parametri!$B$15,0)</f>
        <v>0</v>
      </c>
      <c r="W116" s="36">
        <f>IF(L116="si",Parametri!$B$16,0)</f>
        <v>0</v>
      </c>
      <c r="X116" s="37">
        <f>IF(M116="si",Parametri!$B$17,0)</f>
        <v>0</v>
      </c>
      <c r="Y116" s="36">
        <f t="shared" si="14"/>
        <v>38144.39</v>
      </c>
      <c r="Z116" s="36">
        <f t="shared" si="15"/>
        <v>3566.86</v>
      </c>
    </row>
    <row r="117" spans="1:26" ht="12.75">
      <c r="A117" s="45">
        <v>116</v>
      </c>
      <c r="B117" s="46" t="s">
        <v>659</v>
      </c>
      <c r="C117" s="46" t="s">
        <v>417</v>
      </c>
      <c r="D117" s="47" t="s">
        <v>185</v>
      </c>
      <c r="E117" s="46" t="s">
        <v>415</v>
      </c>
      <c r="F117" s="63">
        <v>73</v>
      </c>
      <c r="G117" s="32"/>
      <c r="H117" s="1">
        <v>74</v>
      </c>
      <c r="I117" s="1">
        <v>18</v>
      </c>
      <c r="J117" s="66"/>
      <c r="K117" s="66"/>
      <c r="L117" s="66"/>
      <c r="M117" s="64"/>
      <c r="N117" s="35">
        <f>H117*Parametri!$B$3</f>
        <v>12102.7</v>
      </c>
      <c r="O117" s="35">
        <f>I117*Parametri!$B$4</f>
        <v>2088.7200000000003</v>
      </c>
      <c r="P117" s="35">
        <f>F117*Parametri!$B$7</f>
        <v>4024.4900000000002</v>
      </c>
      <c r="Q117" s="35">
        <f>F117*Parametri!$B$8</f>
        <v>10369.650000000001</v>
      </c>
      <c r="R117" s="35">
        <f>I117*Parametri!$B$9</f>
        <v>1680.3</v>
      </c>
      <c r="S117" s="35">
        <f>F117*Parametri!$B$12</f>
        <v>23749.82</v>
      </c>
      <c r="T117" s="35">
        <f>G117*Parametri!$B$13</f>
        <v>0</v>
      </c>
      <c r="U117" s="36">
        <f>IF(J117="si",Parametri!$B$14,0)</f>
        <v>0</v>
      </c>
      <c r="V117" s="36">
        <f>IF(K117="si",Parametri!$B$15,0)</f>
        <v>0</v>
      </c>
      <c r="W117" s="36">
        <f>IF(L117="si",Parametri!$B$16,0)</f>
        <v>0</v>
      </c>
      <c r="X117" s="37">
        <f>IF(M117="si",Parametri!$B$17,0)</f>
        <v>0</v>
      </c>
      <c r="Y117" s="36">
        <f t="shared" si="14"/>
        <v>54015.68000000001</v>
      </c>
      <c r="Z117" s="36">
        <f t="shared" si="15"/>
        <v>5050.97</v>
      </c>
    </row>
    <row r="118" spans="1:26" ht="12.75">
      <c r="A118" s="45">
        <v>117</v>
      </c>
      <c r="B118" s="46" t="s">
        <v>660</v>
      </c>
      <c r="C118" s="46" t="s">
        <v>417</v>
      </c>
      <c r="D118" s="47" t="s">
        <v>661</v>
      </c>
      <c r="E118" s="46" t="s">
        <v>415</v>
      </c>
      <c r="F118" s="63">
        <v>95</v>
      </c>
      <c r="G118" s="32"/>
      <c r="H118" s="1">
        <v>102</v>
      </c>
      <c r="I118" s="1">
        <v>21</v>
      </c>
      <c r="J118" s="66"/>
      <c r="K118" s="66"/>
      <c r="L118" s="66"/>
      <c r="M118" s="64"/>
      <c r="N118" s="35">
        <f>H118*Parametri!$B$3</f>
        <v>16682.100000000002</v>
      </c>
      <c r="O118" s="35">
        <f>I118*Parametri!$B$4</f>
        <v>2436.84</v>
      </c>
      <c r="P118" s="35">
        <f>F118*Parametri!$B$7</f>
        <v>5237.35</v>
      </c>
      <c r="Q118" s="35">
        <f>F118*Parametri!$B$8</f>
        <v>13494.750000000002</v>
      </c>
      <c r="R118" s="35">
        <f>I118*Parametri!$B$9</f>
        <v>1960.35</v>
      </c>
      <c r="S118" s="35">
        <f>F118*Parametri!$B$12</f>
        <v>30907.3</v>
      </c>
      <c r="T118" s="35">
        <f>G118*Parametri!$B$13</f>
        <v>0</v>
      </c>
      <c r="U118" s="36">
        <f>IF(J118="si",Parametri!$B$14,0)</f>
        <v>0</v>
      </c>
      <c r="V118" s="36">
        <f>IF(K118="si",Parametri!$B$15,0)</f>
        <v>0</v>
      </c>
      <c r="W118" s="36">
        <f>IF(L118="si",Parametri!$B$16,0)</f>
        <v>0</v>
      </c>
      <c r="X118" s="37">
        <f>IF(M118="si",Parametri!$B$17,0)</f>
        <v>0</v>
      </c>
      <c r="Y118" s="36">
        <f t="shared" si="14"/>
        <v>70718.69</v>
      </c>
      <c r="Z118" s="36">
        <f t="shared" si="15"/>
        <v>6612.86</v>
      </c>
    </row>
    <row r="119" spans="1:39" ht="13.5" thickBot="1">
      <c r="A119" s="45">
        <v>118</v>
      </c>
      <c r="B119" s="48" t="s">
        <v>662</v>
      </c>
      <c r="C119" s="49" t="s">
        <v>417</v>
      </c>
      <c r="D119" s="44" t="s">
        <v>663</v>
      </c>
      <c r="E119" s="49" t="s">
        <v>415</v>
      </c>
      <c r="F119" s="95">
        <v>119</v>
      </c>
      <c r="G119" s="95"/>
      <c r="H119" s="95">
        <v>127</v>
      </c>
      <c r="I119" s="95">
        <v>25</v>
      </c>
      <c r="J119" s="96"/>
      <c r="K119" s="96"/>
      <c r="L119" s="96"/>
      <c r="M119" s="64"/>
      <c r="N119" s="35">
        <f>H119*Parametri!$B$3</f>
        <v>20770.850000000002</v>
      </c>
      <c r="O119" s="96">
        <f>I119*Parametri!$B$4</f>
        <v>2901</v>
      </c>
      <c r="P119" s="96">
        <f>F119*Parametri!$B$7</f>
        <v>6560.47</v>
      </c>
      <c r="Q119" s="96">
        <f>F119*Parametri!$B$8</f>
        <v>16903.95</v>
      </c>
      <c r="R119" s="96">
        <f>I119*Parametri!$B$9</f>
        <v>2333.75</v>
      </c>
      <c r="S119" s="96">
        <f>F119*Parametri!$B$12</f>
        <v>38715.46</v>
      </c>
      <c r="T119" s="96">
        <f>G119*Parametri!$B$13</f>
        <v>0</v>
      </c>
      <c r="U119" s="96">
        <f>IF(J119="si",Parametri!$B$14,0)</f>
        <v>0</v>
      </c>
      <c r="V119" s="96">
        <f>IF(K119="si",Parametri!$B$15,0)</f>
        <v>0</v>
      </c>
      <c r="W119" s="96">
        <f>IF(L119="si",Parametri!$B$16,0)</f>
        <v>0</v>
      </c>
      <c r="X119" s="96">
        <f>IF(M119="si",Parametri!$B$17,0)</f>
        <v>0</v>
      </c>
      <c r="Y119" s="96">
        <f t="shared" si="14"/>
        <v>88185.48000000001</v>
      </c>
      <c r="Z119" s="96">
        <f t="shared" si="15"/>
        <v>8246.17</v>
      </c>
      <c r="AA119"/>
      <c r="AB119"/>
      <c r="AC119"/>
      <c r="AD119"/>
      <c r="AE119"/>
      <c r="AF119"/>
      <c r="AG119"/>
      <c r="AH119"/>
      <c r="AI119"/>
      <c r="AJ119"/>
      <c r="AK119"/>
      <c r="AL119"/>
      <c r="AM119"/>
    </row>
    <row r="120" spans="1:39" ht="14.25" thickBot="1" thickTop="1">
      <c r="A120" s="1"/>
      <c r="B120" s="48"/>
      <c r="C120" s="49"/>
      <c r="D120" s="44"/>
      <c r="E120" s="49"/>
      <c r="F120" s="92">
        <f>SUM(F2:F119)</f>
        <v>8596</v>
      </c>
      <c r="G120" s="92">
        <f aca="true" t="shared" si="16" ref="G120:V120">SUM(G2:G119)</f>
        <v>0</v>
      </c>
      <c r="H120" s="92">
        <f t="shared" si="16"/>
        <v>9345</v>
      </c>
      <c r="I120" s="92">
        <f>SUM(I2:I119)</f>
        <v>2195</v>
      </c>
      <c r="J120" s="92">
        <f>COUNTIF(J2:J119,"si")</f>
        <v>1</v>
      </c>
      <c r="K120" s="92">
        <f>COUNTIF(K2:K119,"si")</f>
        <v>7</v>
      </c>
      <c r="L120" s="92">
        <f>COUNTIF(L2:L119,"si")</f>
        <v>8</v>
      </c>
      <c r="M120" s="92">
        <f>COUNTIF(M2:M119,"si")</f>
        <v>0</v>
      </c>
      <c r="N120" s="93">
        <f>SUM(N2:N119)</f>
        <v>1528374.7499999998</v>
      </c>
      <c r="O120" s="93">
        <f t="shared" si="16"/>
        <v>254707.79999999996</v>
      </c>
      <c r="P120" s="93">
        <f t="shared" si="16"/>
        <v>473897.47999999975</v>
      </c>
      <c r="Q120" s="93">
        <f t="shared" si="16"/>
        <v>1221061.7999999996</v>
      </c>
      <c r="R120" s="93">
        <f t="shared" si="16"/>
        <v>204903.25000000003</v>
      </c>
      <c r="S120" s="93">
        <f t="shared" si="16"/>
        <v>2796622.64</v>
      </c>
      <c r="T120" s="93">
        <f t="shared" si="16"/>
        <v>0</v>
      </c>
      <c r="U120" s="93">
        <f t="shared" si="16"/>
        <v>1408.38</v>
      </c>
      <c r="V120" s="93">
        <f t="shared" si="16"/>
        <v>9858.66</v>
      </c>
      <c r="W120" s="93">
        <f>SUM(W2:W119)</f>
        <v>7511.36</v>
      </c>
      <c r="X120" s="93">
        <f>SUM(X2:X119)</f>
        <v>0</v>
      </c>
      <c r="Y120" s="93">
        <f>SUM(Y2:Y119)</f>
        <v>6498346.119999998</v>
      </c>
      <c r="Z120" s="93">
        <f>SUM(Z2:Z119)</f>
        <v>607656.0999999999</v>
      </c>
      <c r="AA120"/>
      <c r="AB120"/>
      <c r="AC120"/>
      <c r="AD120"/>
      <c r="AE120"/>
      <c r="AF120"/>
      <c r="AG120"/>
      <c r="AH120"/>
      <c r="AI120"/>
      <c r="AJ120"/>
      <c r="AK120"/>
      <c r="AL120"/>
      <c r="AM120"/>
    </row>
    <row r="122" spans="14:18" ht="12.75">
      <c r="N122">
        <f>H120*Parametri!B3</f>
        <v>1528374.75</v>
      </c>
      <c r="O122" s="114">
        <f>I120*Parametri!B4</f>
        <v>254707.80000000002</v>
      </c>
      <c r="R122" s="114"/>
    </row>
    <row r="123" ht="12.75"/>
    <row r="126" ht="12.75">
      <c r="O126" s="103"/>
    </row>
  </sheetData>
  <printOptions horizontalCentered="1"/>
  <pageMargins left="0" right="0" top="0.984251968503937" bottom="0.59" header="0.11811023622047245" footer="0.11811023622047245"/>
  <pageSetup horizontalDpi="600" verticalDpi="600" orientation="landscape" paperSize="9" scale="95" r:id="rId3"/>
  <headerFooter alignWithMargins="0">
    <oddHeader>&amp;C&amp;"Verdana,Grassetto"UFFICIO SCOLASTICO REGIONALE PER LA CAMPANIA
DIREZIONE GENERALE&amp;"Verdana,Normale"
AREA AMMINISTRAZIONE E GESTIONE DELLE RISORSE FINANZIARIE
assegnazione fondo delle istituzioni scolastiche anno scolastico 2005-2006</oddHeader>
    <oddFooter>&amp;L&amp;"Verdana,Normale"&amp;F
&amp;A&amp;CPag. &amp;P di &amp;N&amp;R&amp;"Verdana,Normale"IL DIRIGENTE
Giuseppe De Colibus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47"/>
  <sheetViews>
    <sheetView zoomScale="75" zoomScaleNormal="75" workbookViewId="0" topLeftCell="A1">
      <pane xSplit="5" ySplit="1" topLeftCell="F114" activePane="bottomRight" state="frozen"/>
      <selection pane="topLeft" activeCell="Y8" sqref="Y8"/>
      <selection pane="topRight" activeCell="Y8" sqref="Y8"/>
      <selection pane="bottomLeft" activeCell="Y8" sqref="Y8"/>
      <selection pane="bottomRight" activeCell="C125" sqref="C125"/>
    </sheetView>
  </sheetViews>
  <sheetFormatPr defaultColWidth="9.00390625" defaultRowHeight="12.75" outlineLevelCol="1"/>
  <cols>
    <col min="1" max="1" width="6.375" style="7" customWidth="1"/>
    <col min="2" max="2" width="13.875" style="7" customWidth="1"/>
    <col min="3" max="3" width="9.875" style="7" customWidth="1"/>
    <col min="4" max="4" width="28.50390625" style="7" customWidth="1"/>
    <col min="5" max="5" width="24.75390625" style="7" customWidth="1"/>
    <col min="6" max="11" width="7.125" style="0" customWidth="1" outlineLevel="1"/>
    <col min="12" max="12" width="9.625" style="0" customWidth="1" outlineLevel="1"/>
    <col min="13" max="13" width="7.125" style="0" customWidth="1" outlineLevel="1"/>
    <col min="14" max="14" width="14.875" style="0" customWidth="1" outlineLevel="1"/>
    <col min="15" max="16" width="13.125" style="0" customWidth="1" outlineLevel="1"/>
    <col min="17" max="17" width="14.875" style="0" customWidth="1" outlineLevel="1"/>
    <col min="18" max="18" width="13.125" style="0" customWidth="1" outlineLevel="1"/>
    <col min="19" max="19" width="14.875" style="0" customWidth="1" outlineLevel="1"/>
    <col min="20" max="20" width="9.00390625" style="0" customWidth="1" outlineLevel="1"/>
    <col min="21" max="21" width="15.125" style="0" customWidth="1" outlineLevel="1"/>
    <col min="22" max="22" width="13.25390625" style="0" customWidth="1" outlineLevel="1"/>
    <col min="23" max="23" width="12.00390625" style="0" customWidth="1" outlineLevel="1"/>
    <col min="24" max="24" width="4.875" style="0" customWidth="1" outlineLevel="1"/>
    <col min="25" max="25" width="19.375" style="0" customWidth="1"/>
    <col min="26" max="26" width="17.875" style="0" customWidth="1"/>
  </cols>
  <sheetData>
    <row r="1" spans="1:26" s="2" customFormat="1" ht="106.5" customHeight="1">
      <c r="A1" s="38" t="s">
        <v>58</v>
      </c>
      <c r="B1" s="41" t="s">
        <v>59</v>
      </c>
      <c r="C1" s="41" t="s">
        <v>60</v>
      </c>
      <c r="D1" s="41" t="s">
        <v>61</v>
      </c>
      <c r="E1" s="41" t="s">
        <v>62</v>
      </c>
      <c r="F1" s="25" t="s">
        <v>28</v>
      </c>
      <c r="G1" s="26" t="s">
        <v>29</v>
      </c>
      <c r="H1" s="27" t="s">
        <v>30</v>
      </c>
      <c r="I1" s="28" t="s">
        <v>31</v>
      </c>
      <c r="J1" s="29" t="s">
        <v>32</v>
      </c>
      <c r="K1" s="29" t="s">
        <v>33</v>
      </c>
      <c r="L1" s="29" t="s">
        <v>34</v>
      </c>
      <c r="M1" s="29" t="s">
        <v>35</v>
      </c>
      <c r="N1" s="39" t="s">
        <v>36</v>
      </c>
      <c r="O1" s="28" t="s">
        <v>37</v>
      </c>
      <c r="P1" s="25" t="s">
        <v>38</v>
      </c>
      <c r="Q1" s="25" t="s">
        <v>39</v>
      </c>
      <c r="R1" s="28" t="s">
        <v>40</v>
      </c>
      <c r="S1" s="25" t="s">
        <v>41</v>
      </c>
      <c r="T1" s="26" t="s">
        <v>42</v>
      </c>
      <c r="U1" s="29" t="s">
        <v>43</v>
      </c>
      <c r="V1" s="29" t="s">
        <v>44</v>
      </c>
      <c r="W1" s="29" t="s">
        <v>45</v>
      </c>
      <c r="X1" s="29" t="s">
        <v>46</v>
      </c>
      <c r="Y1" s="80" t="s">
        <v>1335</v>
      </c>
      <c r="Z1" s="31" t="s">
        <v>47</v>
      </c>
    </row>
    <row r="2" spans="1:26" ht="12.75" customHeight="1">
      <c r="A2" s="1">
        <v>1</v>
      </c>
      <c r="B2" s="48" t="s">
        <v>664</v>
      </c>
      <c r="C2" s="49" t="s">
        <v>665</v>
      </c>
      <c r="D2" s="1" t="s">
        <v>666</v>
      </c>
      <c r="E2" s="1" t="s">
        <v>66</v>
      </c>
      <c r="F2" s="1">
        <v>42</v>
      </c>
      <c r="G2" s="32"/>
      <c r="H2" s="1">
        <v>52</v>
      </c>
      <c r="I2" s="1">
        <v>11</v>
      </c>
      <c r="J2" s="66"/>
      <c r="K2" s="66"/>
      <c r="L2" s="66"/>
      <c r="M2" s="64"/>
      <c r="N2" s="35">
        <f>H2*Parametri!$B$3</f>
        <v>8504.6</v>
      </c>
      <c r="O2" s="35">
        <f>I2*Parametri!$B$4</f>
        <v>1276.44</v>
      </c>
      <c r="P2" s="35">
        <f>F2*Parametri!$B$7</f>
        <v>2315.46</v>
      </c>
      <c r="Q2" s="35">
        <f>F2*Parametri!$B$8</f>
        <v>5966.1</v>
      </c>
      <c r="R2" s="35">
        <f>I2*Parametri!$B$9</f>
        <v>1026.85</v>
      </c>
      <c r="S2" s="35">
        <f>F2*Parametri!$B$12</f>
        <v>13664.279999999999</v>
      </c>
      <c r="T2" s="35">
        <f>G2*Parametri!$B$13</f>
        <v>0</v>
      </c>
      <c r="U2" s="36">
        <f>IF(J2="si",Parametri!$B$14,0)</f>
        <v>0</v>
      </c>
      <c r="V2" s="36">
        <f>IF(K2="si",Parametri!$B$15,0)</f>
        <v>0</v>
      </c>
      <c r="W2" s="36">
        <f>IF(L2="si",Parametri!$B$16,0)</f>
        <v>0</v>
      </c>
      <c r="X2" s="37">
        <f>IF(M2="si",Parametri!$B$17,0)</f>
        <v>0</v>
      </c>
      <c r="Y2" s="36">
        <f>SUM(N2:X2)</f>
        <v>32753.729999999996</v>
      </c>
      <c r="Z2" s="36">
        <f>ROUND((Y2/90.9*100)*8.5%,2)</f>
        <v>3062.78</v>
      </c>
    </row>
    <row r="3" spans="1:26" ht="12.75" customHeight="1">
      <c r="A3" s="49">
        <v>2</v>
      </c>
      <c r="B3" s="48" t="s">
        <v>667</v>
      </c>
      <c r="C3" s="49" t="s">
        <v>665</v>
      </c>
      <c r="D3" s="44" t="s">
        <v>668</v>
      </c>
      <c r="E3" s="49" t="s">
        <v>66</v>
      </c>
      <c r="F3" s="1">
        <v>55</v>
      </c>
      <c r="G3" s="32"/>
      <c r="H3" s="1">
        <v>61</v>
      </c>
      <c r="I3" s="1">
        <v>14</v>
      </c>
      <c r="J3" s="66"/>
      <c r="K3" s="66"/>
      <c r="L3" s="66"/>
      <c r="M3" s="64"/>
      <c r="N3" s="35">
        <f>H3*Parametri!$B$3</f>
        <v>9976.550000000001</v>
      </c>
      <c r="O3" s="35">
        <f>I3*Parametri!$B$4</f>
        <v>1624.5600000000002</v>
      </c>
      <c r="P3" s="35">
        <f>F3*Parametri!$B$7</f>
        <v>3032.15</v>
      </c>
      <c r="Q3" s="35">
        <f>F3*Parametri!$B$8</f>
        <v>7812.750000000001</v>
      </c>
      <c r="R3" s="35">
        <f>I3*Parametri!$B$9</f>
        <v>1306.8999999999999</v>
      </c>
      <c r="S3" s="35">
        <f>F3*Parametri!$B$12</f>
        <v>17893.699999999997</v>
      </c>
      <c r="T3" s="35">
        <f>G3*Parametri!$B$13</f>
        <v>0</v>
      </c>
      <c r="U3" s="36">
        <f>IF(J3="si",Parametri!$B$14,0)</f>
        <v>0</v>
      </c>
      <c r="V3" s="36">
        <f>IF(K3="si",Parametri!$B$15,0)</f>
        <v>0</v>
      </c>
      <c r="W3" s="36">
        <f>IF(L3="si",Parametri!$B$16,0)</f>
        <v>0</v>
      </c>
      <c r="X3" s="37">
        <f>IF(M3="si",Parametri!$B$17,0)</f>
        <v>0</v>
      </c>
      <c r="Y3" s="36">
        <f aca="true" t="shared" si="0" ref="Y3:Y18">SUM(N3:X3)</f>
        <v>41646.61</v>
      </c>
      <c r="Z3" s="36">
        <f aca="true" t="shared" si="1" ref="Z3:Z18">ROUND((Y3/90.9*100)*8.5%,2)</f>
        <v>3894.35</v>
      </c>
    </row>
    <row r="4" spans="1:26" ht="12.75" customHeight="1">
      <c r="A4" s="1">
        <v>3</v>
      </c>
      <c r="B4" s="48" t="s">
        <v>669</v>
      </c>
      <c r="C4" s="49" t="s">
        <v>665</v>
      </c>
      <c r="D4" s="44" t="s">
        <v>670</v>
      </c>
      <c r="E4" s="49" t="s">
        <v>66</v>
      </c>
      <c r="F4" s="1">
        <v>64</v>
      </c>
      <c r="G4" s="32"/>
      <c r="H4" s="1">
        <v>67</v>
      </c>
      <c r="I4" s="1">
        <v>17</v>
      </c>
      <c r="J4" s="66"/>
      <c r="K4" s="66"/>
      <c r="L4" s="108" t="s">
        <v>83</v>
      </c>
      <c r="M4" s="64"/>
      <c r="N4" s="35">
        <f>H4*Parametri!$B$3</f>
        <v>10957.85</v>
      </c>
      <c r="O4" s="35">
        <f>I4*Parametri!$B$4</f>
        <v>1972.68</v>
      </c>
      <c r="P4" s="35">
        <f>F4*Parametri!$B$7</f>
        <v>3528.32</v>
      </c>
      <c r="Q4" s="35">
        <f>F4*Parametri!$B$8</f>
        <v>9091.2</v>
      </c>
      <c r="R4" s="35">
        <f>I4*Parametri!$B$9</f>
        <v>1586.9499999999998</v>
      </c>
      <c r="S4" s="35">
        <f>F4*Parametri!$B$12</f>
        <v>20821.76</v>
      </c>
      <c r="T4" s="35">
        <f>G4*Parametri!$B$13</f>
        <v>0</v>
      </c>
      <c r="U4" s="36">
        <f>IF(J4="si",Parametri!$B$14,0)</f>
        <v>0</v>
      </c>
      <c r="V4" s="36">
        <f>IF(K4="si",Parametri!$B$15,0)</f>
        <v>0</v>
      </c>
      <c r="W4" s="36">
        <f>IF(L4="si",Parametri!$B$16,0)</f>
        <v>938.92</v>
      </c>
      <c r="X4" s="37">
        <f>IF(M4="si",Parametri!$B$17,0)</f>
        <v>0</v>
      </c>
      <c r="Y4" s="36">
        <f t="shared" si="0"/>
        <v>48897.68</v>
      </c>
      <c r="Z4" s="36">
        <f t="shared" si="1"/>
        <v>4572.39</v>
      </c>
    </row>
    <row r="5" spans="1:26" ht="12.75" customHeight="1">
      <c r="A5" s="1">
        <v>4</v>
      </c>
      <c r="B5" s="48" t="s">
        <v>671</v>
      </c>
      <c r="C5" s="49" t="s">
        <v>665</v>
      </c>
      <c r="D5" s="44" t="s">
        <v>672</v>
      </c>
      <c r="E5" s="49" t="s">
        <v>66</v>
      </c>
      <c r="F5" s="1">
        <v>59</v>
      </c>
      <c r="G5" s="32"/>
      <c r="H5" s="1">
        <v>61</v>
      </c>
      <c r="I5" s="1">
        <v>14</v>
      </c>
      <c r="J5" s="66"/>
      <c r="K5" s="66"/>
      <c r="L5" s="108" t="s">
        <v>83</v>
      </c>
      <c r="M5" s="64"/>
      <c r="N5" s="35">
        <f>H5*Parametri!$B$3</f>
        <v>9976.550000000001</v>
      </c>
      <c r="O5" s="35">
        <f>I5*Parametri!$B$4</f>
        <v>1624.5600000000002</v>
      </c>
      <c r="P5" s="35">
        <f>F5*Parametri!$B$7</f>
        <v>3252.67</v>
      </c>
      <c r="Q5" s="35">
        <f>F5*Parametri!$B$8</f>
        <v>8380.95</v>
      </c>
      <c r="R5" s="35">
        <f>I5*Parametri!$B$9</f>
        <v>1306.8999999999999</v>
      </c>
      <c r="S5" s="35">
        <f>F5*Parametri!$B$12</f>
        <v>19195.059999999998</v>
      </c>
      <c r="T5" s="35">
        <f>G5*Parametri!$B$13</f>
        <v>0</v>
      </c>
      <c r="U5" s="36">
        <f>IF(J5="si",Parametri!$B$14,0)</f>
        <v>0</v>
      </c>
      <c r="V5" s="36">
        <f>IF(K5="si",Parametri!$B$15,0)</f>
        <v>0</v>
      </c>
      <c r="W5" s="36">
        <f>IF(L5="si",Parametri!$B$16,0)</f>
        <v>938.92</v>
      </c>
      <c r="X5" s="37">
        <f>IF(M5="si",Parametri!$B$17,0)</f>
        <v>0</v>
      </c>
      <c r="Y5" s="36">
        <f t="shared" si="0"/>
        <v>44675.61</v>
      </c>
      <c r="Z5" s="36">
        <f t="shared" si="1"/>
        <v>4177.59</v>
      </c>
    </row>
    <row r="6" spans="1:26" ht="12.75" customHeight="1">
      <c r="A6" s="1">
        <v>5</v>
      </c>
      <c r="B6" s="48" t="s">
        <v>673</v>
      </c>
      <c r="C6" s="49" t="s">
        <v>665</v>
      </c>
      <c r="D6" s="44" t="s">
        <v>674</v>
      </c>
      <c r="E6" s="49" t="s">
        <v>66</v>
      </c>
      <c r="F6" s="1">
        <v>60</v>
      </c>
      <c r="G6" s="32"/>
      <c r="H6" s="1">
        <v>61</v>
      </c>
      <c r="I6" s="1">
        <v>14</v>
      </c>
      <c r="J6" s="66"/>
      <c r="K6" s="66"/>
      <c r="L6" s="66"/>
      <c r="M6" s="64"/>
      <c r="N6" s="35">
        <f>H6*Parametri!$B$3</f>
        <v>9976.550000000001</v>
      </c>
      <c r="O6" s="35">
        <f>I6*Parametri!$B$4</f>
        <v>1624.5600000000002</v>
      </c>
      <c r="P6" s="35">
        <f>F6*Parametri!$B$7</f>
        <v>3307.8</v>
      </c>
      <c r="Q6" s="35">
        <f>F6*Parametri!$B$8</f>
        <v>8523</v>
      </c>
      <c r="R6" s="35">
        <f>I6*Parametri!$B$9</f>
        <v>1306.8999999999999</v>
      </c>
      <c r="S6" s="35">
        <f>F6*Parametri!$B$12</f>
        <v>19520.399999999998</v>
      </c>
      <c r="T6" s="35">
        <f>G6*Parametri!$B$13</f>
        <v>0</v>
      </c>
      <c r="U6" s="36">
        <f>IF(J6="si",Parametri!$B$14,0)</f>
        <v>0</v>
      </c>
      <c r="V6" s="36">
        <f>IF(K6="si",Parametri!$B$15,0)</f>
        <v>0</v>
      </c>
      <c r="W6" s="36">
        <f>IF(L6="si",Parametri!$B$16,0)</f>
        <v>0</v>
      </c>
      <c r="X6" s="37">
        <f>IF(M6="si",Parametri!$B$17,0)</f>
        <v>0</v>
      </c>
      <c r="Y6" s="36">
        <f t="shared" si="0"/>
        <v>44259.21</v>
      </c>
      <c r="Z6" s="36">
        <f t="shared" si="1"/>
        <v>4138.65</v>
      </c>
    </row>
    <row r="7" spans="1:26" ht="12.75" customHeight="1">
      <c r="A7" s="1">
        <v>6</v>
      </c>
      <c r="B7" s="48" t="s">
        <v>675</v>
      </c>
      <c r="C7" s="49" t="s">
        <v>665</v>
      </c>
      <c r="D7" s="44" t="s">
        <v>676</v>
      </c>
      <c r="E7" s="49" t="s">
        <v>66</v>
      </c>
      <c r="F7" s="1">
        <v>52</v>
      </c>
      <c r="G7" s="32"/>
      <c r="H7" s="1">
        <v>55</v>
      </c>
      <c r="I7" s="1">
        <v>12</v>
      </c>
      <c r="J7" s="66"/>
      <c r="K7" s="66"/>
      <c r="L7" s="66"/>
      <c r="M7" s="64"/>
      <c r="N7" s="35">
        <f>H7*Parametri!$B$3</f>
        <v>8995.25</v>
      </c>
      <c r="O7" s="35">
        <f>I7*Parametri!$B$4</f>
        <v>1392.48</v>
      </c>
      <c r="P7" s="35">
        <f>F7*Parametri!$B$7</f>
        <v>2866.76</v>
      </c>
      <c r="Q7" s="35">
        <f>F7*Parametri!$B$8</f>
        <v>7386.6</v>
      </c>
      <c r="R7" s="35">
        <f>I7*Parametri!$B$9</f>
        <v>1120.1999999999998</v>
      </c>
      <c r="S7" s="35">
        <f>F7*Parametri!$B$12</f>
        <v>16917.68</v>
      </c>
      <c r="T7" s="35">
        <f>G7*Parametri!$B$13</f>
        <v>0</v>
      </c>
      <c r="U7" s="36">
        <f>IF(J7="si",Parametri!$B$14,0)</f>
        <v>0</v>
      </c>
      <c r="V7" s="36">
        <f>IF(K7="si",Parametri!$B$15,0)</f>
        <v>0</v>
      </c>
      <c r="W7" s="36">
        <f>IF(L7="si",Parametri!$B$16,0)</f>
        <v>0</v>
      </c>
      <c r="X7" s="37">
        <f>IF(M7="si",Parametri!$B$17,0)</f>
        <v>0</v>
      </c>
      <c r="Y7" s="36">
        <f t="shared" si="0"/>
        <v>38678.97</v>
      </c>
      <c r="Z7" s="36">
        <f t="shared" si="1"/>
        <v>3616.85</v>
      </c>
    </row>
    <row r="8" spans="1:26" ht="12.75" customHeight="1">
      <c r="A8" s="1">
        <v>7</v>
      </c>
      <c r="B8" s="48" t="s">
        <v>677</v>
      </c>
      <c r="C8" s="49" t="s">
        <v>665</v>
      </c>
      <c r="D8" s="44" t="s">
        <v>678</v>
      </c>
      <c r="E8" s="49" t="s">
        <v>66</v>
      </c>
      <c r="F8" s="1">
        <v>47</v>
      </c>
      <c r="G8" s="32"/>
      <c r="H8" s="1">
        <v>52</v>
      </c>
      <c r="I8" s="1">
        <v>12</v>
      </c>
      <c r="J8" s="66"/>
      <c r="K8" s="66"/>
      <c r="L8" s="66"/>
      <c r="M8" s="64"/>
      <c r="N8" s="35">
        <f>H8*Parametri!$B$3</f>
        <v>8504.6</v>
      </c>
      <c r="O8" s="35">
        <f>I8*Parametri!$B$4</f>
        <v>1392.48</v>
      </c>
      <c r="P8" s="35">
        <f>F8*Parametri!$B$7</f>
        <v>2591.11</v>
      </c>
      <c r="Q8" s="35">
        <f>F8*Parametri!$B$8</f>
        <v>6676.35</v>
      </c>
      <c r="R8" s="35">
        <f>I8*Parametri!$B$9</f>
        <v>1120.1999999999998</v>
      </c>
      <c r="S8" s="35">
        <f>F8*Parametri!$B$12</f>
        <v>15290.98</v>
      </c>
      <c r="T8" s="35">
        <f>G8*Parametri!$B$13</f>
        <v>0</v>
      </c>
      <c r="U8" s="36">
        <f>IF(J8="si",Parametri!$B$14,0)</f>
        <v>0</v>
      </c>
      <c r="V8" s="36">
        <f>IF(K8="si",Parametri!$B$15,0)</f>
        <v>0</v>
      </c>
      <c r="W8" s="36">
        <f>IF(L8="si",Parametri!$B$16,0)</f>
        <v>0</v>
      </c>
      <c r="X8" s="37">
        <f>IF(M8="si",Parametri!$B$17,0)</f>
        <v>0</v>
      </c>
      <c r="Y8" s="36">
        <f t="shared" si="0"/>
        <v>35575.72</v>
      </c>
      <c r="Z8" s="36">
        <f t="shared" si="1"/>
        <v>3326.66</v>
      </c>
    </row>
    <row r="9" spans="1:26" ht="12.75" customHeight="1">
      <c r="A9" s="1">
        <v>8</v>
      </c>
      <c r="B9" s="48" t="s">
        <v>679</v>
      </c>
      <c r="C9" s="49" t="s">
        <v>665</v>
      </c>
      <c r="D9" s="44" t="s">
        <v>680</v>
      </c>
      <c r="E9" s="49" t="s">
        <v>66</v>
      </c>
      <c r="F9" s="1">
        <v>55</v>
      </c>
      <c r="G9" s="32"/>
      <c r="H9" s="1">
        <v>61</v>
      </c>
      <c r="I9" s="1">
        <v>14</v>
      </c>
      <c r="J9" s="66"/>
      <c r="K9" s="66"/>
      <c r="L9" s="66"/>
      <c r="M9" s="64"/>
      <c r="N9" s="35">
        <f>H9*Parametri!$B$3</f>
        <v>9976.550000000001</v>
      </c>
      <c r="O9" s="35">
        <f>I9*Parametri!$B$4</f>
        <v>1624.5600000000002</v>
      </c>
      <c r="P9" s="35">
        <f>F9*Parametri!$B$7</f>
        <v>3032.15</v>
      </c>
      <c r="Q9" s="35">
        <f>F9*Parametri!$B$8</f>
        <v>7812.750000000001</v>
      </c>
      <c r="R9" s="35">
        <f>I9*Parametri!$B$9</f>
        <v>1306.8999999999999</v>
      </c>
      <c r="S9" s="35">
        <f>F9*Parametri!$B$12</f>
        <v>17893.699999999997</v>
      </c>
      <c r="T9" s="35">
        <f>G9*Parametri!$B$13</f>
        <v>0</v>
      </c>
      <c r="U9" s="36">
        <f>IF(J9="si",Parametri!$B$14,0)</f>
        <v>0</v>
      </c>
      <c r="V9" s="36">
        <f>IF(K9="si",Parametri!$B$15,0)</f>
        <v>0</v>
      </c>
      <c r="W9" s="36">
        <f>IF(L9="si",Parametri!$B$16,0)</f>
        <v>0</v>
      </c>
      <c r="X9" s="37">
        <f>IF(M9="si",Parametri!$B$17,0)</f>
        <v>0</v>
      </c>
      <c r="Y9" s="36">
        <f t="shared" si="0"/>
        <v>41646.61</v>
      </c>
      <c r="Z9" s="36">
        <f t="shared" si="1"/>
        <v>3894.35</v>
      </c>
    </row>
    <row r="10" spans="1:26" ht="12.75" customHeight="1">
      <c r="A10" s="1">
        <v>9</v>
      </c>
      <c r="B10" s="48" t="s">
        <v>681</v>
      </c>
      <c r="C10" s="49" t="s">
        <v>665</v>
      </c>
      <c r="D10" s="44" t="s">
        <v>682</v>
      </c>
      <c r="E10" s="49" t="s">
        <v>66</v>
      </c>
      <c r="F10" s="1">
        <v>0</v>
      </c>
      <c r="G10" s="32"/>
      <c r="H10" s="1">
        <v>0</v>
      </c>
      <c r="I10" s="1">
        <v>0</v>
      </c>
      <c r="J10" s="66"/>
      <c r="K10" s="66"/>
      <c r="L10" s="66"/>
      <c r="M10" s="64"/>
      <c r="N10" s="35">
        <f>H10*Parametri!$B$3</f>
        <v>0</v>
      </c>
      <c r="O10" s="35">
        <f>I10*Parametri!$B$4</f>
        <v>0</v>
      </c>
      <c r="P10" s="35">
        <f>F10*Parametri!$B$7</f>
        <v>0</v>
      </c>
      <c r="Q10" s="35">
        <f>F10*Parametri!$B$8</f>
        <v>0</v>
      </c>
      <c r="R10" s="35">
        <f>I10*Parametri!$B$9</f>
        <v>0</v>
      </c>
      <c r="S10" s="35">
        <f>F10*Parametri!$B$12</f>
        <v>0</v>
      </c>
      <c r="T10" s="35">
        <f>G10*Parametri!$B$13</f>
        <v>0</v>
      </c>
      <c r="U10" s="36">
        <f>IF(J10="si",Parametri!$B$14,0)</f>
        <v>0</v>
      </c>
      <c r="V10" s="36">
        <f>IF(K10="si",Parametri!$B$15,0)</f>
        <v>0</v>
      </c>
      <c r="W10" s="36">
        <f>IF(L10="si",Parametri!$B$16,0)</f>
        <v>0</v>
      </c>
      <c r="X10" s="37">
        <f>IF(M10="si",Parametri!$B$17,0)</f>
        <v>0</v>
      </c>
      <c r="Y10" s="36">
        <f t="shared" si="0"/>
        <v>0</v>
      </c>
      <c r="Z10" s="36">
        <f t="shared" si="1"/>
        <v>0</v>
      </c>
    </row>
    <row r="11" spans="1:26" ht="12.75" customHeight="1">
      <c r="A11" s="1">
        <v>10</v>
      </c>
      <c r="B11" s="48" t="s">
        <v>683</v>
      </c>
      <c r="C11" s="49" t="s">
        <v>665</v>
      </c>
      <c r="D11" s="44" t="s">
        <v>684</v>
      </c>
      <c r="E11" s="49" t="s">
        <v>66</v>
      </c>
      <c r="F11" s="1">
        <v>72</v>
      </c>
      <c r="G11" s="32"/>
      <c r="H11" s="1">
        <v>77</v>
      </c>
      <c r="I11" s="1">
        <v>19</v>
      </c>
      <c r="J11" s="108" t="s">
        <v>83</v>
      </c>
      <c r="K11" s="66"/>
      <c r="L11" s="108" t="s">
        <v>83</v>
      </c>
      <c r="M11" s="64"/>
      <c r="N11" s="35">
        <f>H11*Parametri!$B$3</f>
        <v>12593.35</v>
      </c>
      <c r="O11" s="35">
        <f>I11*Parametri!$B$4</f>
        <v>2204.76</v>
      </c>
      <c r="P11" s="35">
        <f>F11*Parametri!$B$7</f>
        <v>3969.36</v>
      </c>
      <c r="Q11" s="35">
        <f>F11*Parametri!$B$8</f>
        <v>10227.6</v>
      </c>
      <c r="R11" s="35">
        <f>I11*Parametri!$B$9</f>
        <v>1773.6499999999999</v>
      </c>
      <c r="S11" s="35">
        <f>F11*Parametri!$B$12</f>
        <v>23424.48</v>
      </c>
      <c r="T11" s="35">
        <f>G11*Parametri!$B$13</f>
        <v>0</v>
      </c>
      <c r="U11" s="36">
        <f>IF(J11="si",Parametri!$B$14,0)</f>
        <v>1408.38</v>
      </c>
      <c r="V11" s="36">
        <f>IF(K11="si",Parametri!$B$15,0)</f>
        <v>0</v>
      </c>
      <c r="W11" s="36">
        <f>IF(L11="si",Parametri!$B$16,0)</f>
        <v>938.92</v>
      </c>
      <c r="X11" s="37">
        <f>IF(M11="si",Parametri!$B$17,0)</f>
        <v>0</v>
      </c>
      <c r="Y11" s="36">
        <f t="shared" si="0"/>
        <v>56540.49999999999</v>
      </c>
      <c r="Z11" s="36">
        <f t="shared" si="1"/>
        <v>5287.07</v>
      </c>
    </row>
    <row r="12" spans="1:26" ht="12.75" customHeight="1">
      <c r="A12" s="1">
        <v>11</v>
      </c>
      <c r="B12" s="48" t="s">
        <v>685</v>
      </c>
      <c r="C12" s="49" t="s">
        <v>665</v>
      </c>
      <c r="D12" s="44" t="s">
        <v>686</v>
      </c>
      <c r="E12" s="49" t="s">
        <v>66</v>
      </c>
      <c r="F12" s="1">
        <v>65</v>
      </c>
      <c r="G12" s="32"/>
      <c r="H12" s="1">
        <v>68</v>
      </c>
      <c r="I12" s="1">
        <v>13</v>
      </c>
      <c r="J12" s="66"/>
      <c r="K12" s="66"/>
      <c r="L12" s="66"/>
      <c r="M12" s="64"/>
      <c r="N12" s="35">
        <f>H12*Parametri!$B$3</f>
        <v>11121.400000000001</v>
      </c>
      <c r="O12" s="35">
        <f>I12*Parametri!$B$4</f>
        <v>1508.52</v>
      </c>
      <c r="P12" s="35">
        <f>F12*Parametri!$B$7</f>
        <v>3583.4500000000003</v>
      </c>
      <c r="Q12" s="35">
        <f>F12*Parametri!$B$8</f>
        <v>9233.25</v>
      </c>
      <c r="R12" s="35">
        <f>I12*Parametri!$B$9</f>
        <v>1213.55</v>
      </c>
      <c r="S12" s="35">
        <f>F12*Parametri!$B$12</f>
        <v>21147.1</v>
      </c>
      <c r="T12" s="35">
        <f>G12*Parametri!$B$13</f>
        <v>0</v>
      </c>
      <c r="U12" s="36">
        <f>IF(J12="si",Parametri!$B$14,0)</f>
        <v>0</v>
      </c>
      <c r="V12" s="36">
        <f>IF(K12="si",Parametri!$B$15,0)</f>
        <v>0</v>
      </c>
      <c r="W12" s="36">
        <f>IF(L12="si",Parametri!$B$16,0)</f>
        <v>0</v>
      </c>
      <c r="X12" s="37">
        <f>IF(M12="si",Parametri!$B$17,0)</f>
        <v>0</v>
      </c>
      <c r="Y12" s="36">
        <f t="shared" si="0"/>
        <v>47807.270000000004</v>
      </c>
      <c r="Z12" s="36">
        <f t="shared" si="1"/>
        <v>4470.43</v>
      </c>
    </row>
    <row r="13" spans="1:26" ht="12.75" customHeight="1">
      <c r="A13" s="1">
        <v>12</v>
      </c>
      <c r="B13" s="48" t="s">
        <v>687</v>
      </c>
      <c r="C13" s="49" t="s">
        <v>665</v>
      </c>
      <c r="D13" s="44" t="s">
        <v>688</v>
      </c>
      <c r="E13" s="49" t="s">
        <v>66</v>
      </c>
      <c r="F13" s="1">
        <v>75</v>
      </c>
      <c r="G13" s="32"/>
      <c r="H13" s="1">
        <v>80</v>
      </c>
      <c r="I13" s="1">
        <v>16</v>
      </c>
      <c r="J13" s="66"/>
      <c r="K13" s="66"/>
      <c r="L13" s="66"/>
      <c r="M13" s="64"/>
      <c r="N13" s="35">
        <f>H13*Parametri!$B$3</f>
        <v>13084</v>
      </c>
      <c r="O13" s="35">
        <f>I13*Parametri!$B$4</f>
        <v>1856.64</v>
      </c>
      <c r="P13" s="35">
        <f>F13*Parametri!$B$7</f>
        <v>4134.75</v>
      </c>
      <c r="Q13" s="35">
        <f>F13*Parametri!$B$8</f>
        <v>10653.75</v>
      </c>
      <c r="R13" s="35">
        <f>I13*Parametri!$B$9</f>
        <v>1493.6</v>
      </c>
      <c r="S13" s="35">
        <f>F13*Parametri!$B$12</f>
        <v>24400.499999999996</v>
      </c>
      <c r="T13" s="35">
        <f>G13*Parametri!$B$13</f>
        <v>0</v>
      </c>
      <c r="U13" s="36">
        <f>IF(J13="si",Parametri!$B$14,0)</f>
        <v>0</v>
      </c>
      <c r="V13" s="36">
        <f>IF(K13="si",Parametri!$B$15,0)</f>
        <v>0</v>
      </c>
      <c r="W13" s="36">
        <f>IF(L13="si",Parametri!$B$16,0)</f>
        <v>0</v>
      </c>
      <c r="X13" s="37">
        <f>IF(M13="si",Parametri!$B$17,0)</f>
        <v>0</v>
      </c>
      <c r="Y13" s="36">
        <f t="shared" si="0"/>
        <v>55623.23999999999</v>
      </c>
      <c r="Z13" s="36">
        <f t="shared" si="1"/>
        <v>5201.29</v>
      </c>
    </row>
    <row r="14" spans="1:26" ht="12.75" customHeight="1">
      <c r="A14" s="1">
        <v>13</v>
      </c>
      <c r="B14" s="48" t="s">
        <v>689</v>
      </c>
      <c r="C14" s="49" t="s">
        <v>665</v>
      </c>
      <c r="D14" s="44" t="s">
        <v>690</v>
      </c>
      <c r="E14" s="49" t="s">
        <v>66</v>
      </c>
      <c r="F14" s="1">
        <v>47</v>
      </c>
      <c r="G14" s="32"/>
      <c r="H14" s="1">
        <v>44</v>
      </c>
      <c r="I14" s="1">
        <v>12</v>
      </c>
      <c r="J14" s="66"/>
      <c r="K14" s="66"/>
      <c r="L14" s="108" t="s">
        <v>83</v>
      </c>
      <c r="M14" s="64"/>
      <c r="N14" s="35">
        <f>H14*Parametri!$B$3</f>
        <v>7196.200000000001</v>
      </c>
      <c r="O14" s="35">
        <f>I14*Parametri!$B$4</f>
        <v>1392.48</v>
      </c>
      <c r="P14" s="35">
        <f>F14*Parametri!$B$7</f>
        <v>2591.11</v>
      </c>
      <c r="Q14" s="35">
        <f>F14*Parametri!$B$8</f>
        <v>6676.35</v>
      </c>
      <c r="R14" s="35">
        <f>I14*Parametri!$B$9</f>
        <v>1120.1999999999998</v>
      </c>
      <c r="S14" s="35">
        <f>F14*Parametri!$B$12</f>
        <v>15290.98</v>
      </c>
      <c r="T14" s="35">
        <f>G14*Parametri!$B$13</f>
        <v>0</v>
      </c>
      <c r="U14" s="36">
        <f>IF(J14="si",Parametri!$B$14,0)</f>
        <v>0</v>
      </c>
      <c r="V14" s="36">
        <f>IF(K14="si",Parametri!$B$15,0)</f>
        <v>0</v>
      </c>
      <c r="W14" s="36">
        <f>IF(L14="si",Parametri!$B$16,0)</f>
        <v>938.92</v>
      </c>
      <c r="X14" s="37">
        <f>IF(M14="si",Parametri!$B$17,0)</f>
        <v>0</v>
      </c>
      <c r="Y14" s="36">
        <f t="shared" si="0"/>
        <v>35206.24</v>
      </c>
      <c r="Z14" s="36">
        <f t="shared" si="1"/>
        <v>3292.11</v>
      </c>
    </row>
    <row r="15" spans="1:26" ht="12.75" customHeight="1">
      <c r="A15" s="1">
        <v>14</v>
      </c>
      <c r="B15" s="48" t="s">
        <v>691</v>
      </c>
      <c r="C15" s="49" t="s">
        <v>665</v>
      </c>
      <c r="D15" s="44" t="s">
        <v>692</v>
      </c>
      <c r="E15" s="49" t="s">
        <v>66</v>
      </c>
      <c r="F15" s="1">
        <v>98</v>
      </c>
      <c r="G15" s="32"/>
      <c r="H15" s="1">
        <v>107</v>
      </c>
      <c r="I15" s="1">
        <v>22</v>
      </c>
      <c r="J15" s="66"/>
      <c r="K15" s="66"/>
      <c r="L15" s="66"/>
      <c r="M15" s="64"/>
      <c r="N15" s="35">
        <f>H15*Parametri!$B$3</f>
        <v>17499.850000000002</v>
      </c>
      <c r="O15" s="35">
        <f>I15*Parametri!$B$4</f>
        <v>2552.88</v>
      </c>
      <c r="P15" s="35">
        <f>F15*Parametri!$B$7</f>
        <v>5402.740000000001</v>
      </c>
      <c r="Q15" s="35">
        <f>F15*Parametri!$B$8</f>
        <v>13920.900000000001</v>
      </c>
      <c r="R15" s="35">
        <f>I15*Parametri!$B$9</f>
        <v>2053.7</v>
      </c>
      <c r="S15" s="35">
        <f>F15*Parametri!$B$12</f>
        <v>31883.319999999996</v>
      </c>
      <c r="T15" s="35">
        <f>G15*Parametri!$B$13</f>
        <v>0</v>
      </c>
      <c r="U15" s="36">
        <f>IF(J15="si",Parametri!$B$14,0)</f>
        <v>0</v>
      </c>
      <c r="V15" s="36">
        <f>IF(K15="si",Parametri!$B$15,0)</f>
        <v>0</v>
      </c>
      <c r="W15" s="36">
        <f>IF(L15="si",Parametri!$B$16,0)</f>
        <v>0</v>
      </c>
      <c r="X15" s="37">
        <f>IF(M15="si",Parametri!$B$17,0)</f>
        <v>0</v>
      </c>
      <c r="Y15" s="36">
        <f t="shared" si="0"/>
        <v>73313.39</v>
      </c>
      <c r="Z15" s="36">
        <f t="shared" si="1"/>
        <v>6855.49</v>
      </c>
    </row>
    <row r="16" spans="1:26" ht="12.75" customHeight="1">
      <c r="A16" s="1">
        <v>15</v>
      </c>
      <c r="B16" s="48" t="s">
        <v>693</v>
      </c>
      <c r="C16" s="49" t="s">
        <v>665</v>
      </c>
      <c r="D16" s="44" t="s">
        <v>694</v>
      </c>
      <c r="E16" s="49" t="s">
        <v>66</v>
      </c>
      <c r="F16" s="1">
        <v>54</v>
      </c>
      <c r="G16" s="32"/>
      <c r="H16" s="1">
        <v>63</v>
      </c>
      <c r="I16" s="1">
        <v>14</v>
      </c>
      <c r="J16" s="66"/>
      <c r="K16" s="66"/>
      <c r="L16" s="66"/>
      <c r="M16" s="64"/>
      <c r="N16" s="35">
        <f>H16*Parametri!$B$3</f>
        <v>10303.650000000001</v>
      </c>
      <c r="O16" s="35">
        <f>I16*Parametri!$B$4</f>
        <v>1624.5600000000002</v>
      </c>
      <c r="P16" s="35">
        <f>F16*Parametri!$B$7</f>
        <v>2977.02</v>
      </c>
      <c r="Q16" s="35">
        <f>F16*Parametri!$B$8</f>
        <v>7670.700000000001</v>
      </c>
      <c r="R16" s="35">
        <f>I16*Parametri!$B$9</f>
        <v>1306.8999999999999</v>
      </c>
      <c r="S16" s="35">
        <f>F16*Parametri!$B$12</f>
        <v>17568.359999999997</v>
      </c>
      <c r="T16" s="35">
        <f>G16*Parametri!$B$13</f>
        <v>0</v>
      </c>
      <c r="U16" s="36">
        <f>IF(J16="si",Parametri!$B$14,0)</f>
        <v>0</v>
      </c>
      <c r="V16" s="36">
        <f>IF(K16="si",Parametri!$B$15,0)</f>
        <v>0</v>
      </c>
      <c r="W16" s="36">
        <f>IF(L16="si",Parametri!$B$16,0)</f>
        <v>0</v>
      </c>
      <c r="X16" s="37">
        <f>IF(M16="si",Parametri!$B$17,0)</f>
        <v>0</v>
      </c>
      <c r="Y16" s="36">
        <f t="shared" si="0"/>
        <v>41451.19</v>
      </c>
      <c r="Z16" s="36">
        <f t="shared" si="1"/>
        <v>3876.07</v>
      </c>
    </row>
    <row r="17" spans="1:26" ht="12.75" customHeight="1">
      <c r="A17" s="1">
        <v>16</v>
      </c>
      <c r="B17" s="48" t="s">
        <v>695</v>
      </c>
      <c r="C17" s="49" t="s">
        <v>665</v>
      </c>
      <c r="D17" s="44" t="s">
        <v>696</v>
      </c>
      <c r="E17" s="49" t="s">
        <v>66</v>
      </c>
      <c r="F17" s="1">
        <v>58</v>
      </c>
      <c r="G17" s="32"/>
      <c r="H17" s="1">
        <v>63</v>
      </c>
      <c r="I17" s="1">
        <v>13</v>
      </c>
      <c r="J17" s="66"/>
      <c r="K17" s="66"/>
      <c r="L17" s="66"/>
      <c r="M17" s="64"/>
      <c r="N17" s="35">
        <f>H17*Parametri!$B$3</f>
        <v>10303.650000000001</v>
      </c>
      <c r="O17" s="35">
        <f>I17*Parametri!$B$4</f>
        <v>1508.52</v>
      </c>
      <c r="P17" s="35">
        <f>F17*Parametri!$B$7</f>
        <v>3197.54</v>
      </c>
      <c r="Q17" s="35">
        <f>F17*Parametri!$B$8</f>
        <v>8238.900000000001</v>
      </c>
      <c r="R17" s="35">
        <f>I17*Parametri!$B$9</f>
        <v>1213.55</v>
      </c>
      <c r="S17" s="35">
        <f>F17*Parametri!$B$12</f>
        <v>18869.719999999998</v>
      </c>
      <c r="T17" s="35">
        <f>G17*Parametri!$B$13</f>
        <v>0</v>
      </c>
      <c r="U17" s="36">
        <f>IF(J17="si",Parametri!$B$14,0)</f>
        <v>0</v>
      </c>
      <c r="V17" s="36">
        <f>IF(K17="si",Parametri!$B$15,0)</f>
        <v>0</v>
      </c>
      <c r="W17" s="36">
        <f>IF(L17="si",Parametri!$B$16,0)</f>
        <v>0</v>
      </c>
      <c r="X17" s="37">
        <f>IF(M17="si",Parametri!$B$17,0)</f>
        <v>0</v>
      </c>
      <c r="Y17" s="36">
        <f t="shared" si="0"/>
        <v>43331.880000000005</v>
      </c>
      <c r="Z17" s="36">
        <f t="shared" si="1"/>
        <v>4051.94</v>
      </c>
    </row>
    <row r="18" spans="1:26" ht="12.75" customHeight="1">
      <c r="A18" s="1">
        <v>17</v>
      </c>
      <c r="B18" s="48" t="s">
        <v>697</v>
      </c>
      <c r="C18" s="49" t="s">
        <v>665</v>
      </c>
      <c r="D18" s="44" t="s">
        <v>698</v>
      </c>
      <c r="E18" s="49" t="s">
        <v>66</v>
      </c>
      <c r="F18" s="1">
        <v>40</v>
      </c>
      <c r="G18" s="32"/>
      <c r="H18" s="1">
        <v>41</v>
      </c>
      <c r="I18" s="1">
        <v>11</v>
      </c>
      <c r="J18" s="66"/>
      <c r="K18" s="66"/>
      <c r="L18" s="66"/>
      <c r="M18" s="64"/>
      <c r="N18" s="35">
        <f>H18*Parametri!$B$3</f>
        <v>6705.55</v>
      </c>
      <c r="O18" s="35">
        <f>I18*Parametri!$B$4</f>
        <v>1276.44</v>
      </c>
      <c r="P18" s="35">
        <f>F18*Parametri!$B$7</f>
        <v>2205.2000000000003</v>
      </c>
      <c r="Q18" s="35">
        <f>F18*Parametri!$B$8</f>
        <v>5682</v>
      </c>
      <c r="R18" s="35">
        <f>I18*Parametri!$B$9</f>
        <v>1026.85</v>
      </c>
      <c r="S18" s="35">
        <f>F18*Parametri!$B$12</f>
        <v>13013.599999999999</v>
      </c>
      <c r="T18" s="35">
        <f>G18*Parametri!$B$13</f>
        <v>0</v>
      </c>
      <c r="U18" s="36">
        <f>IF(J18="si",Parametri!$B$14,0)</f>
        <v>0</v>
      </c>
      <c r="V18" s="36">
        <f>IF(K18="si",Parametri!$B$15,0)</f>
        <v>0</v>
      </c>
      <c r="W18" s="36">
        <f>IF(L18="si",Parametri!$B$16,0)</f>
        <v>0</v>
      </c>
      <c r="X18" s="37">
        <f>IF(M18="si",Parametri!$B$17,0)</f>
        <v>0</v>
      </c>
      <c r="Y18" s="36">
        <f t="shared" si="0"/>
        <v>29909.64</v>
      </c>
      <c r="Z18" s="36">
        <f t="shared" si="1"/>
        <v>2796.83</v>
      </c>
    </row>
    <row r="19" spans="1:26" ht="12.75" customHeight="1">
      <c r="A19" s="1">
        <v>18</v>
      </c>
      <c r="B19" s="48" t="s">
        <v>699</v>
      </c>
      <c r="C19" s="49" t="s">
        <v>665</v>
      </c>
      <c r="D19" s="44" t="s">
        <v>700</v>
      </c>
      <c r="E19" s="49" t="s">
        <v>66</v>
      </c>
      <c r="F19" s="1">
        <v>65</v>
      </c>
      <c r="G19" s="32"/>
      <c r="H19" s="1">
        <v>71</v>
      </c>
      <c r="I19" s="1">
        <v>13</v>
      </c>
      <c r="J19" s="66"/>
      <c r="K19" s="66"/>
      <c r="L19" s="66"/>
      <c r="M19" s="64"/>
      <c r="N19" s="35">
        <f>H19*Parametri!$B$3</f>
        <v>11612.050000000001</v>
      </c>
      <c r="O19" s="35">
        <f>I19*Parametri!$B$4</f>
        <v>1508.52</v>
      </c>
      <c r="P19" s="35">
        <f>F19*Parametri!$B$7</f>
        <v>3583.4500000000003</v>
      </c>
      <c r="Q19" s="35">
        <f>F19*Parametri!$B$8</f>
        <v>9233.25</v>
      </c>
      <c r="R19" s="35">
        <f>I19*Parametri!$B$9</f>
        <v>1213.55</v>
      </c>
      <c r="S19" s="35">
        <f>F19*Parametri!$B$12</f>
        <v>21147.1</v>
      </c>
      <c r="T19" s="35">
        <f>G19*Parametri!$B$13</f>
        <v>0</v>
      </c>
      <c r="U19" s="36">
        <f>IF(J19="si",Parametri!$B$14,0)</f>
        <v>0</v>
      </c>
      <c r="V19" s="36">
        <f>IF(K19="si",Parametri!$B$15,0)</f>
        <v>0</v>
      </c>
      <c r="W19" s="36">
        <f>IF(L19="si",Parametri!$B$16,0)</f>
        <v>0</v>
      </c>
      <c r="X19" s="37">
        <f>IF(M19="si",Parametri!$B$17,0)</f>
        <v>0</v>
      </c>
      <c r="Y19" s="36">
        <f aca="true" t="shared" si="2" ref="Y19:Y34">SUM(N19:X19)</f>
        <v>48297.92</v>
      </c>
      <c r="Z19" s="36">
        <f aca="true" t="shared" si="3" ref="Z19:Z34">ROUND((Y19/90.9*100)*8.5%,2)</f>
        <v>4516.31</v>
      </c>
    </row>
    <row r="20" spans="1:26" ht="12.75" customHeight="1">
      <c r="A20" s="1">
        <v>19</v>
      </c>
      <c r="B20" s="48" t="s">
        <v>701</v>
      </c>
      <c r="C20" s="49" t="s">
        <v>665</v>
      </c>
      <c r="D20" s="44" t="s">
        <v>702</v>
      </c>
      <c r="E20" s="49" t="s">
        <v>66</v>
      </c>
      <c r="F20" s="1">
        <v>60</v>
      </c>
      <c r="G20" s="32"/>
      <c r="H20" s="1">
        <v>63</v>
      </c>
      <c r="I20" s="1">
        <v>19</v>
      </c>
      <c r="J20" s="66"/>
      <c r="K20" s="66"/>
      <c r="L20" s="66"/>
      <c r="M20" s="64"/>
      <c r="N20" s="35">
        <f>H20*Parametri!$B$3</f>
        <v>10303.650000000001</v>
      </c>
      <c r="O20" s="35">
        <f>I20*Parametri!$B$4</f>
        <v>2204.76</v>
      </c>
      <c r="P20" s="35">
        <f>F20*Parametri!$B$7</f>
        <v>3307.8</v>
      </c>
      <c r="Q20" s="35">
        <f>F20*Parametri!$B$8</f>
        <v>8523</v>
      </c>
      <c r="R20" s="35">
        <f>I20*Parametri!$B$9</f>
        <v>1773.6499999999999</v>
      </c>
      <c r="S20" s="35">
        <f>F20*Parametri!$B$12</f>
        <v>19520.399999999998</v>
      </c>
      <c r="T20" s="35">
        <f>G20*Parametri!$B$13</f>
        <v>0</v>
      </c>
      <c r="U20" s="36">
        <f>IF(J20="si",Parametri!$B$14,0)</f>
        <v>0</v>
      </c>
      <c r="V20" s="36">
        <f>IF(K20="si",Parametri!$B$15,0)</f>
        <v>0</v>
      </c>
      <c r="W20" s="36">
        <f>IF(L20="si",Parametri!$B$16,0)</f>
        <v>0</v>
      </c>
      <c r="X20" s="37">
        <f>IF(M20="si",Parametri!$B$17,0)</f>
        <v>0</v>
      </c>
      <c r="Y20" s="36">
        <f t="shared" si="2"/>
        <v>45633.26</v>
      </c>
      <c r="Z20" s="36">
        <f t="shared" si="3"/>
        <v>4267.14</v>
      </c>
    </row>
    <row r="21" spans="1:26" ht="12.75" customHeight="1">
      <c r="A21" s="1">
        <v>20</v>
      </c>
      <c r="B21" s="48" t="s">
        <v>703</v>
      </c>
      <c r="C21" s="49" t="s">
        <v>665</v>
      </c>
      <c r="D21" s="44" t="s">
        <v>704</v>
      </c>
      <c r="E21" s="49" t="s">
        <v>66</v>
      </c>
      <c r="F21" s="1">
        <v>89</v>
      </c>
      <c r="G21" s="32"/>
      <c r="H21" s="1">
        <v>95</v>
      </c>
      <c r="I21" s="1">
        <v>17</v>
      </c>
      <c r="J21" s="108" t="s">
        <v>83</v>
      </c>
      <c r="K21" s="66"/>
      <c r="L21" s="108" t="s">
        <v>83</v>
      </c>
      <c r="M21" s="64"/>
      <c r="N21" s="35">
        <f>H21*Parametri!$B$3</f>
        <v>15537.250000000002</v>
      </c>
      <c r="O21" s="35">
        <f>I21*Parametri!$B$4</f>
        <v>1972.68</v>
      </c>
      <c r="P21" s="35">
        <f>F21*Parametri!$B$7</f>
        <v>4906.570000000001</v>
      </c>
      <c r="Q21" s="35">
        <f>F21*Parametri!$B$8</f>
        <v>12642.45</v>
      </c>
      <c r="R21" s="35">
        <f>I21*Parametri!$B$9</f>
        <v>1586.9499999999998</v>
      </c>
      <c r="S21" s="35">
        <f>F21*Parametri!$B$12</f>
        <v>28955.26</v>
      </c>
      <c r="T21" s="35">
        <f>G21*Parametri!$B$13</f>
        <v>0</v>
      </c>
      <c r="U21" s="36">
        <f>IF(J21="si",Parametri!$B$14,0)</f>
        <v>1408.38</v>
      </c>
      <c r="V21" s="36">
        <f>IF(K21="si",Parametri!$B$15,0)</f>
        <v>0</v>
      </c>
      <c r="W21" s="36">
        <f>IF(L21="si",Parametri!$B$16,0)</f>
        <v>938.92</v>
      </c>
      <c r="X21" s="37">
        <f>IF(M21="si",Parametri!$B$17,0)</f>
        <v>0</v>
      </c>
      <c r="Y21" s="36">
        <f t="shared" si="2"/>
        <v>67948.45999999999</v>
      </c>
      <c r="Z21" s="36">
        <f t="shared" si="3"/>
        <v>6353.82</v>
      </c>
    </row>
    <row r="22" spans="1:26" ht="12.75" customHeight="1">
      <c r="A22" s="1">
        <v>21</v>
      </c>
      <c r="B22" s="48" t="s">
        <v>705</v>
      </c>
      <c r="C22" s="49" t="s">
        <v>665</v>
      </c>
      <c r="D22" s="44" t="s">
        <v>706</v>
      </c>
      <c r="E22" s="49" t="s">
        <v>66</v>
      </c>
      <c r="F22" s="1">
        <v>70</v>
      </c>
      <c r="G22" s="32"/>
      <c r="H22" s="1">
        <v>74</v>
      </c>
      <c r="I22" s="1">
        <v>21</v>
      </c>
      <c r="J22" s="66"/>
      <c r="K22" s="66"/>
      <c r="L22" s="108" t="s">
        <v>83</v>
      </c>
      <c r="M22" s="64"/>
      <c r="N22" s="35">
        <f>H22*Parametri!$B$3</f>
        <v>12102.7</v>
      </c>
      <c r="O22" s="35">
        <f>I22*Parametri!$B$4</f>
        <v>2436.84</v>
      </c>
      <c r="P22" s="35">
        <f>F22*Parametri!$B$7</f>
        <v>3859.1000000000004</v>
      </c>
      <c r="Q22" s="35">
        <f>F22*Parametri!$B$8</f>
        <v>9943.5</v>
      </c>
      <c r="R22" s="35">
        <f>I22*Parametri!$B$9</f>
        <v>1960.35</v>
      </c>
      <c r="S22" s="35">
        <f>F22*Parametri!$B$12</f>
        <v>22773.8</v>
      </c>
      <c r="T22" s="35">
        <f>G22*Parametri!$B$13</f>
        <v>0</v>
      </c>
      <c r="U22" s="36">
        <f>IF(J22="si",Parametri!$B$14,0)</f>
        <v>0</v>
      </c>
      <c r="V22" s="36">
        <f>IF(K22="si",Parametri!$B$15,0)</f>
        <v>0</v>
      </c>
      <c r="W22" s="36">
        <f>IF(L22="si",Parametri!$B$16,0)</f>
        <v>938.92</v>
      </c>
      <c r="X22" s="37">
        <f>IF(M22="si",Parametri!$B$17,0)</f>
        <v>0</v>
      </c>
      <c r="Y22" s="36">
        <f t="shared" si="2"/>
        <v>54015.20999999999</v>
      </c>
      <c r="Z22" s="36">
        <f t="shared" si="3"/>
        <v>5050.93</v>
      </c>
    </row>
    <row r="23" spans="1:26" ht="12.75" customHeight="1">
      <c r="A23" s="1">
        <v>22</v>
      </c>
      <c r="B23" s="48" t="s">
        <v>707</v>
      </c>
      <c r="C23" s="49" t="s">
        <v>665</v>
      </c>
      <c r="D23" s="44" t="s">
        <v>708</v>
      </c>
      <c r="E23" s="49" t="s">
        <v>66</v>
      </c>
      <c r="F23" s="1">
        <v>48</v>
      </c>
      <c r="G23" s="32"/>
      <c r="H23" s="1">
        <v>54</v>
      </c>
      <c r="I23" s="1">
        <v>10</v>
      </c>
      <c r="J23" s="66"/>
      <c r="K23" s="66"/>
      <c r="L23" s="66"/>
      <c r="M23" s="64"/>
      <c r="N23" s="35">
        <f>H23*Parametri!$B$3</f>
        <v>8831.7</v>
      </c>
      <c r="O23" s="35">
        <f>I23*Parametri!$B$4</f>
        <v>1160.4</v>
      </c>
      <c r="P23" s="35">
        <f>F23*Parametri!$B$7</f>
        <v>2646.2400000000002</v>
      </c>
      <c r="Q23" s="35">
        <f>F23*Parametri!$B$8</f>
        <v>6818.400000000001</v>
      </c>
      <c r="R23" s="35">
        <f>I23*Parametri!$B$9</f>
        <v>933.5</v>
      </c>
      <c r="S23" s="35">
        <f>F23*Parametri!$B$12</f>
        <v>15616.32</v>
      </c>
      <c r="T23" s="35">
        <f>G23*Parametri!$B$13</f>
        <v>0</v>
      </c>
      <c r="U23" s="36">
        <f>IF(J23="si",Parametri!$B$14,0)</f>
        <v>0</v>
      </c>
      <c r="V23" s="36">
        <f>IF(K23="si",Parametri!$B$15,0)</f>
        <v>0</v>
      </c>
      <c r="W23" s="36">
        <f>IF(L23="si",Parametri!$B$16,0)</f>
        <v>0</v>
      </c>
      <c r="X23" s="37">
        <f>IF(M23="si",Parametri!$B$17,0)</f>
        <v>0</v>
      </c>
      <c r="Y23" s="36">
        <f t="shared" si="2"/>
        <v>36006.56</v>
      </c>
      <c r="Z23" s="36">
        <f t="shared" si="3"/>
        <v>3366.95</v>
      </c>
    </row>
    <row r="24" spans="1:26" ht="12.75" customHeight="1">
      <c r="A24" s="1">
        <v>23</v>
      </c>
      <c r="B24" s="48" t="s">
        <v>709</v>
      </c>
      <c r="C24" s="49" t="s">
        <v>665</v>
      </c>
      <c r="D24" s="44" t="s">
        <v>710</v>
      </c>
      <c r="E24" s="49" t="s">
        <v>66</v>
      </c>
      <c r="F24" s="1">
        <v>4</v>
      </c>
      <c r="G24" s="32"/>
      <c r="H24" s="1">
        <v>8</v>
      </c>
      <c r="I24" s="1">
        <v>6</v>
      </c>
      <c r="J24" s="66"/>
      <c r="K24" s="66"/>
      <c r="L24" s="66"/>
      <c r="M24" s="64"/>
      <c r="N24" s="35">
        <f>H24*Parametri!$B$3</f>
        <v>1308.4</v>
      </c>
      <c r="O24" s="35">
        <f>I24*Parametri!$B$4</f>
        <v>696.24</v>
      </c>
      <c r="P24" s="35">
        <f>F24*Parametri!$B$7</f>
        <v>220.52</v>
      </c>
      <c r="Q24" s="35">
        <f>F24*Parametri!$B$8</f>
        <v>568.2</v>
      </c>
      <c r="R24" s="35">
        <f>I24*Parametri!$B$9</f>
        <v>560.0999999999999</v>
      </c>
      <c r="S24" s="35">
        <f>F24*Parametri!$B$12</f>
        <v>1301.36</v>
      </c>
      <c r="T24" s="35">
        <f>G24*Parametri!$B$13</f>
        <v>0</v>
      </c>
      <c r="U24" s="36">
        <f>IF(J24="si",Parametri!$B$14,0)</f>
        <v>0</v>
      </c>
      <c r="V24" s="36">
        <f>IF(K24="si",Parametri!$B$15,0)</f>
        <v>0</v>
      </c>
      <c r="W24" s="36">
        <f>IF(L24="si",Parametri!$B$16,0)</f>
        <v>0</v>
      </c>
      <c r="X24" s="37">
        <f>IF(M24="si",Parametri!$B$17,0)</f>
        <v>0</v>
      </c>
      <c r="Y24" s="36">
        <f t="shared" si="2"/>
        <v>4654.820000000001</v>
      </c>
      <c r="Z24" s="36">
        <f t="shared" si="3"/>
        <v>435.27</v>
      </c>
    </row>
    <row r="25" spans="1:26" ht="12.75" customHeight="1">
      <c r="A25" s="1">
        <v>24</v>
      </c>
      <c r="B25" s="48" t="s">
        <v>711</v>
      </c>
      <c r="C25" s="49" t="s">
        <v>665</v>
      </c>
      <c r="D25" s="44" t="s">
        <v>712</v>
      </c>
      <c r="E25" s="49" t="s">
        <v>66</v>
      </c>
      <c r="F25" s="1">
        <v>80</v>
      </c>
      <c r="G25" s="32"/>
      <c r="H25" s="1">
        <v>84</v>
      </c>
      <c r="I25" s="1">
        <v>19</v>
      </c>
      <c r="J25" s="108" t="s">
        <v>83</v>
      </c>
      <c r="K25" s="66"/>
      <c r="L25" s="108" t="s">
        <v>83</v>
      </c>
      <c r="M25" s="64"/>
      <c r="N25" s="35">
        <f>H25*Parametri!$B$3</f>
        <v>13738.2</v>
      </c>
      <c r="O25" s="35">
        <f>I25*Parametri!$B$4</f>
        <v>2204.76</v>
      </c>
      <c r="P25" s="35">
        <f>F25*Parametri!$B$7</f>
        <v>4410.400000000001</v>
      </c>
      <c r="Q25" s="35">
        <f>F25*Parametri!$B$8</f>
        <v>11364</v>
      </c>
      <c r="R25" s="35">
        <f>I25*Parametri!$B$9</f>
        <v>1773.6499999999999</v>
      </c>
      <c r="S25" s="35">
        <f>F25*Parametri!$B$12</f>
        <v>26027.199999999997</v>
      </c>
      <c r="T25" s="35">
        <f>G25*Parametri!$B$13</f>
        <v>0</v>
      </c>
      <c r="U25" s="36">
        <f>IF(J25="si",Parametri!$B$14,0)</f>
        <v>1408.38</v>
      </c>
      <c r="V25" s="36">
        <f>IF(K25="si",Parametri!$B$15,0)</f>
        <v>0</v>
      </c>
      <c r="W25" s="36">
        <f>IF(L25="si",Parametri!$B$16,0)</f>
        <v>938.92</v>
      </c>
      <c r="X25" s="37">
        <f>IF(M25="si",Parametri!$B$17,0)</f>
        <v>0</v>
      </c>
      <c r="Y25" s="36">
        <f t="shared" si="2"/>
        <v>61865.509999999995</v>
      </c>
      <c r="Z25" s="36">
        <f t="shared" si="3"/>
        <v>5785</v>
      </c>
    </row>
    <row r="26" spans="1:26" ht="12.75" customHeight="1">
      <c r="A26" s="1">
        <v>25</v>
      </c>
      <c r="B26" s="48" t="s">
        <v>713</v>
      </c>
      <c r="C26" s="49" t="s">
        <v>665</v>
      </c>
      <c r="D26" s="44" t="s">
        <v>714</v>
      </c>
      <c r="E26" s="49" t="s">
        <v>66</v>
      </c>
      <c r="F26" s="1">
        <v>57</v>
      </c>
      <c r="G26" s="32"/>
      <c r="H26" s="1">
        <v>66</v>
      </c>
      <c r="I26" s="1">
        <v>13</v>
      </c>
      <c r="J26" s="66"/>
      <c r="K26" s="66"/>
      <c r="L26" s="108" t="s">
        <v>83</v>
      </c>
      <c r="M26" s="64"/>
      <c r="N26" s="35">
        <f>H26*Parametri!$B$3</f>
        <v>10794.300000000001</v>
      </c>
      <c r="O26" s="35">
        <f>I26*Parametri!$B$4</f>
        <v>1508.52</v>
      </c>
      <c r="P26" s="35">
        <f>F26*Parametri!$B$7</f>
        <v>3142.4100000000003</v>
      </c>
      <c r="Q26" s="35">
        <f>F26*Parametri!$B$8</f>
        <v>8096.85</v>
      </c>
      <c r="R26" s="35">
        <f>I26*Parametri!$B$9</f>
        <v>1213.55</v>
      </c>
      <c r="S26" s="35">
        <f>F26*Parametri!$B$12</f>
        <v>18544.379999999997</v>
      </c>
      <c r="T26" s="35">
        <f>G26*Parametri!$B$13</f>
        <v>0</v>
      </c>
      <c r="U26" s="36">
        <f>IF(J26="si",Parametri!$B$14,0)</f>
        <v>0</v>
      </c>
      <c r="V26" s="36">
        <f>IF(K26="si",Parametri!$B$15,0)</f>
        <v>0</v>
      </c>
      <c r="W26" s="36">
        <f>IF(L26="si",Parametri!$B$16,0)</f>
        <v>938.92</v>
      </c>
      <c r="X26" s="37">
        <f>IF(M26="si",Parametri!$B$17,0)</f>
        <v>0</v>
      </c>
      <c r="Y26" s="36">
        <f t="shared" si="2"/>
        <v>44238.92999999999</v>
      </c>
      <c r="Z26" s="36">
        <f t="shared" si="3"/>
        <v>4136.75</v>
      </c>
    </row>
    <row r="27" spans="1:26" ht="12.75" customHeight="1">
      <c r="A27" s="1">
        <v>26</v>
      </c>
      <c r="B27" s="48" t="s">
        <v>715</v>
      </c>
      <c r="C27" s="49" t="s">
        <v>665</v>
      </c>
      <c r="D27" s="44" t="s">
        <v>716</v>
      </c>
      <c r="E27" s="49" t="s">
        <v>66</v>
      </c>
      <c r="F27" s="1">
        <v>80</v>
      </c>
      <c r="G27" s="32"/>
      <c r="H27" s="1">
        <v>91</v>
      </c>
      <c r="I27" s="1">
        <v>18</v>
      </c>
      <c r="J27" s="66"/>
      <c r="K27" s="66"/>
      <c r="L27" s="66"/>
      <c r="M27" s="64"/>
      <c r="N27" s="35">
        <f>H27*Parametri!$B$3</f>
        <v>14883.050000000001</v>
      </c>
      <c r="O27" s="35">
        <f>I27*Parametri!$B$4</f>
        <v>2088.7200000000003</v>
      </c>
      <c r="P27" s="35">
        <f>F27*Parametri!$B$7</f>
        <v>4410.400000000001</v>
      </c>
      <c r="Q27" s="35">
        <f>F27*Parametri!$B$8</f>
        <v>11364</v>
      </c>
      <c r="R27" s="35">
        <f>I27*Parametri!$B$9</f>
        <v>1680.3</v>
      </c>
      <c r="S27" s="35">
        <f>F27*Parametri!$B$12</f>
        <v>26027.199999999997</v>
      </c>
      <c r="T27" s="35">
        <f>G27*Parametri!$B$13</f>
        <v>0</v>
      </c>
      <c r="U27" s="36">
        <f>IF(J27="si",Parametri!$B$14,0)</f>
        <v>0</v>
      </c>
      <c r="V27" s="36">
        <f>IF(K27="si",Parametri!$B$15,0)</f>
        <v>0</v>
      </c>
      <c r="W27" s="36">
        <f>IF(L27="si",Parametri!$B$16,0)</f>
        <v>0</v>
      </c>
      <c r="X27" s="37">
        <f>IF(M27="si",Parametri!$B$17,0)</f>
        <v>0</v>
      </c>
      <c r="Y27" s="36">
        <f t="shared" si="2"/>
        <v>60453.67</v>
      </c>
      <c r="Z27" s="36">
        <f t="shared" si="3"/>
        <v>5652.98</v>
      </c>
    </row>
    <row r="28" spans="1:26" ht="12.75" customHeight="1">
      <c r="A28" s="1">
        <v>27</v>
      </c>
      <c r="B28" s="48" t="s">
        <v>717</v>
      </c>
      <c r="C28" s="49" t="s">
        <v>665</v>
      </c>
      <c r="D28" s="44" t="s">
        <v>718</v>
      </c>
      <c r="E28" s="49" t="s">
        <v>66</v>
      </c>
      <c r="F28" s="1">
        <v>63</v>
      </c>
      <c r="G28" s="32"/>
      <c r="H28" s="1">
        <v>78</v>
      </c>
      <c r="I28" s="1">
        <v>16</v>
      </c>
      <c r="J28" s="66"/>
      <c r="K28" s="66"/>
      <c r="L28" s="66"/>
      <c r="M28" s="64"/>
      <c r="N28" s="35">
        <f>H28*Parametri!$B$3</f>
        <v>12756.900000000001</v>
      </c>
      <c r="O28" s="35">
        <f>I28*Parametri!$B$4</f>
        <v>1856.64</v>
      </c>
      <c r="P28" s="35">
        <f>F28*Parametri!$B$7</f>
        <v>3473.19</v>
      </c>
      <c r="Q28" s="35">
        <f>F28*Parametri!$B$8</f>
        <v>8949.150000000001</v>
      </c>
      <c r="R28" s="35">
        <f>I28*Parametri!$B$9</f>
        <v>1493.6</v>
      </c>
      <c r="S28" s="35">
        <f>F28*Parametri!$B$12</f>
        <v>20496.42</v>
      </c>
      <c r="T28" s="35">
        <f>G28*Parametri!$B$13</f>
        <v>0</v>
      </c>
      <c r="U28" s="36">
        <f>IF(J28="si",Parametri!$B$14,0)</f>
        <v>0</v>
      </c>
      <c r="V28" s="36">
        <f>IF(K28="si",Parametri!$B$15,0)</f>
        <v>0</v>
      </c>
      <c r="W28" s="36">
        <f>IF(L28="si",Parametri!$B$16,0)</f>
        <v>0</v>
      </c>
      <c r="X28" s="37">
        <f>IF(M28="si",Parametri!$B$17,0)</f>
        <v>0</v>
      </c>
      <c r="Y28" s="36">
        <f t="shared" si="2"/>
        <v>49025.899999999994</v>
      </c>
      <c r="Z28" s="36">
        <f t="shared" si="3"/>
        <v>4584.38</v>
      </c>
    </row>
    <row r="29" spans="1:26" ht="12.75" customHeight="1">
      <c r="A29" s="1">
        <v>28</v>
      </c>
      <c r="B29" s="48" t="s">
        <v>719</v>
      </c>
      <c r="C29" s="49" t="s">
        <v>665</v>
      </c>
      <c r="D29" s="44" t="s">
        <v>720</v>
      </c>
      <c r="E29" s="49" t="s">
        <v>66</v>
      </c>
      <c r="F29" s="1">
        <v>48</v>
      </c>
      <c r="G29" s="32"/>
      <c r="H29" s="1">
        <v>50</v>
      </c>
      <c r="I29" s="1">
        <v>17</v>
      </c>
      <c r="J29" s="66"/>
      <c r="K29" s="66"/>
      <c r="L29" s="66"/>
      <c r="M29" s="64"/>
      <c r="N29" s="35">
        <f>H29*Parametri!$B$3</f>
        <v>8177.500000000001</v>
      </c>
      <c r="O29" s="35">
        <f>I29*Parametri!$B$4</f>
        <v>1972.68</v>
      </c>
      <c r="P29" s="35">
        <f>F29*Parametri!$B$7</f>
        <v>2646.2400000000002</v>
      </c>
      <c r="Q29" s="35">
        <f>F29*Parametri!$B$8</f>
        <v>6818.400000000001</v>
      </c>
      <c r="R29" s="35">
        <f>I29*Parametri!$B$9</f>
        <v>1586.9499999999998</v>
      </c>
      <c r="S29" s="35">
        <f>F29*Parametri!$B$12</f>
        <v>15616.32</v>
      </c>
      <c r="T29" s="35">
        <f>G29*Parametri!$B$13</f>
        <v>0</v>
      </c>
      <c r="U29" s="36">
        <f>IF(J29="si",Parametri!$B$14,0)</f>
        <v>0</v>
      </c>
      <c r="V29" s="36">
        <f>IF(K29="si",Parametri!$B$15,0)</f>
        <v>0</v>
      </c>
      <c r="W29" s="36">
        <f>IF(L29="si",Parametri!$B$16,0)</f>
        <v>0</v>
      </c>
      <c r="X29" s="37">
        <f>IF(M29="si",Parametri!$B$17,0)</f>
        <v>0</v>
      </c>
      <c r="Y29" s="36">
        <f t="shared" si="2"/>
        <v>36818.09</v>
      </c>
      <c r="Z29" s="36">
        <f t="shared" si="3"/>
        <v>3442.84</v>
      </c>
    </row>
    <row r="30" spans="1:26" ht="12.75" customHeight="1">
      <c r="A30" s="1">
        <v>29</v>
      </c>
      <c r="B30" s="48" t="s">
        <v>721</v>
      </c>
      <c r="C30" s="49" t="s">
        <v>665</v>
      </c>
      <c r="D30" s="44" t="s">
        <v>722</v>
      </c>
      <c r="E30" s="49" t="s">
        <v>66</v>
      </c>
      <c r="F30" s="1">
        <v>89</v>
      </c>
      <c r="G30" s="32"/>
      <c r="H30" s="1">
        <v>95</v>
      </c>
      <c r="I30" s="1">
        <v>19</v>
      </c>
      <c r="J30" s="66"/>
      <c r="K30" s="108" t="s">
        <v>83</v>
      </c>
      <c r="L30" s="66"/>
      <c r="M30" s="64"/>
      <c r="N30" s="35">
        <f>H30*Parametri!$B$3</f>
        <v>15537.250000000002</v>
      </c>
      <c r="O30" s="35">
        <f>I30*Parametri!$B$4</f>
        <v>2204.76</v>
      </c>
      <c r="P30" s="35">
        <f>F30*Parametri!$B$7</f>
        <v>4906.570000000001</v>
      </c>
      <c r="Q30" s="35">
        <f>F30*Parametri!$B$8</f>
        <v>12642.45</v>
      </c>
      <c r="R30" s="35">
        <f>I30*Parametri!$B$9</f>
        <v>1773.6499999999999</v>
      </c>
      <c r="S30" s="35">
        <f>F30*Parametri!$B$12</f>
        <v>28955.26</v>
      </c>
      <c r="T30" s="35">
        <f>G30*Parametri!$B$13</f>
        <v>0</v>
      </c>
      <c r="U30" s="36">
        <f>IF(J30="si",Parametri!$B$14,0)</f>
        <v>0</v>
      </c>
      <c r="V30" s="36">
        <f>IF(K30="si",Parametri!$B$15,0)</f>
        <v>1408.38</v>
      </c>
      <c r="W30" s="36">
        <f>IF(L30="si",Parametri!$B$16,0)</f>
        <v>0</v>
      </c>
      <c r="X30" s="37">
        <f>IF(M30="si",Parametri!$B$17,0)</f>
        <v>0</v>
      </c>
      <c r="Y30" s="36">
        <f t="shared" si="2"/>
        <v>67428.32</v>
      </c>
      <c r="Z30" s="36">
        <f t="shared" si="3"/>
        <v>6305.18</v>
      </c>
    </row>
    <row r="31" spans="1:26" ht="12.75" customHeight="1">
      <c r="A31" s="1">
        <v>30</v>
      </c>
      <c r="B31" s="48" t="s">
        <v>723</v>
      </c>
      <c r="C31" s="49" t="s">
        <v>665</v>
      </c>
      <c r="D31" s="44" t="s">
        <v>724</v>
      </c>
      <c r="E31" s="49" t="s">
        <v>66</v>
      </c>
      <c r="F31" s="1">
        <v>42</v>
      </c>
      <c r="G31" s="32"/>
      <c r="H31" s="1">
        <v>45</v>
      </c>
      <c r="I31" s="1">
        <v>13</v>
      </c>
      <c r="J31" s="66"/>
      <c r="K31" s="66"/>
      <c r="L31" s="66"/>
      <c r="M31" s="64"/>
      <c r="N31" s="35">
        <f>H31*Parametri!$B$3</f>
        <v>7359.750000000001</v>
      </c>
      <c r="O31" s="35">
        <f>I31*Parametri!$B$4</f>
        <v>1508.52</v>
      </c>
      <c r="P31" s="35">
        <f>F31*Parametri!$B$7</f>
        <v>2315.46</v>
      </c>
      <c r="Q31" s="35">
        <f>F31*Parametri!$B$8</f>
        <v>5966.1</v>
      </c>
      <c r="R31" s="35">
        <f>I31*Parametri!$B$9</f>
        <v>1213.55</v>
      </c>
      <c r="S31" s="35">
        <f>F31*Parametri!$B$12</f>
        <v>13664.279999999999</v>
      </c>
      <c r="T31" s="35">
        <f>G31*Parametri!$B$13</f>
        <v>0</v>
      </c>
      <c r="U31" s="36">
        <f>IF(J31="si",Parametri!$B$14,0)</f>
        <v>0</v>
      </c>
      <c r="V31" s="36">
        <f>IF(K31="si",Parametri!$B$15,0)</f>
        <v>0</v>
      </c>
      <c r="W31" s="36">
        <f>IF(L31="si",Parametri!$B$16,0)</f>
        <v>0</v>
      </c>
      <c r="X31" s="37">
        <f>IF(M31="si",Parametri!$B$17,0)</f>
        <v>0</v>
      </c>
      <c r="Y31" s="36">
        <f t="shared" si="2"/>
        <v>32027.66</v>
      </c>
      <c r="Z31" s="36">
        <f t="shared" si="3"/>
        <v>2994.89</v>
      </c>
    </row>
    <row r="32" spans="1:26" ht="12.75" customHeight="1">
      <c r="A32" s="1">
        <v>31</v>
      </c>
      <c r="B32" s="48" t="s">
        <v>725</v>
      </c>
      <c r="C32" s="49" t="s">
        <v>665</v>
      </c>
      <c r="D32" s="44" t="s">
        <v>726</v>
      </c>
      <c r="E32" s="49" t="s">
        <v>66</v>
      </c>
      <c r="F32" s="1">
        <v>60</v>
      </c>
      <c r="G32" s="32"/>
      <c r="H32" s="1">
        <v>65</v>
      </c>
      <c r="I32" s="1">
        <v>18</v>
      </c>
      <c r="J32" s="66"/>
      <c r="K32" s="66"/>
      <c r="L32" s="66"/>
      <c r="M32" s="64"/>
      <c r="N32" s="35">
        <f>H32*Parametri!$B$3</f>
        <v>10630.75</v>
      </c>
      <c r="O32" s="35">
        <f>I32*Parametri!$B$4</f>
        <v>2088.7200000000003</v>
      </c>
      <c r="P32" s="35">
        <f>F32*Parametri!$B$7</f>
        <v>3307.8</v>
      </c>
      <c r="Q32" s="35">
        <f>F32*Parametri!$B$8</f>
        <v>8523</v>
      </c>
      <c r="R32" s="35">
        <f>I32*Parametri!$B$9</f>
        <v>1680.3</v>
      </c>
      <c r="S32" s="35">
        <f>F32*Parametri!$B$12</f>
        <v>19520.399999999998</v>
      </c>
      <c r="T32" s="35">
        <f>G32*Parametri!$B$13</f>
        <v>0</v>
      </c>
      <c r="U32" s="36">
        <f>IF(J32="si",Parametri!$B$14,0)</f>
        <v>0</v>
      </c>
      <c r="V32" s="36">
        <f>IF(K32="si",Parametri!$B$15,0)</f>
        <v>0</v>
      </c>
      <c r="W32" s="36">
        <f>IF(L32="si",Parametri!$B$16,0)</f>
        <v>0</v>
      </c>
      <c r="X32" s="37">
        <f>IF(M32="si",Parametri!$B$17,0)</f>
        <v>0</v>
      </c>
      <c r="Y32" s="36">
        <f t="shared" si="2"/>
        <v>45750.97</v>
      </c>
      <c r="Z32" s="36">
        <f t="shared" si="3"/>
        <v>4278.14</v>
      </c>
    </row>
    <row r="33" spans="1:26" ht="12.75" customHeight="1">
      <c r="A33" s="1">
        <v>32</v>
      </c>
      <c r="B33" s="48" t="s">
        <v>727</v>
      </c>
      <c r="C33" s="49" t="s">
        <v>665</v>
      </c>
      <c r="D33" s="44" t="s">
        <v>728</v>
      </c>
      <c r="E33" s="49" t="s">
        <v>66</v>
      </c>
      <c r="F33" s="1">
        <v>58</v>
      </c>
      <c r="G33" s="32"/>
      <c r="H33" s="1">
        <v>58</v>
      </c>
      <c r="I33" s="1">
        <v>14</v>
      </c>
      <c r="J33" s="66"/>
      <c r="K33" s="66"/>
      <c r="L33" s="66"/>
      <c r="M33" s="64"/>
      <c r="N33" s="35">
        <f>H33*Parametri!$B$3</f>
        <v>9485.900000000001</v>
      </c>
      <c r="O33" s="35">
        <f>I33*Parametri!$B$4</f>
        <v>1624.5600000000002</v>
      </c>
      <c r="P33" s="35">
        <f>F33*Parametri!$B$7</f>
        <v>3197.54</v>
      </c>
      <c r="Q33" s="35">
        <f>F33*Parametri!$B$8</f>
        <v>8238.900000000001</v>
      </c>
      <c r="R33" s="35">
        <f>I33*Parametri!$B$9</f>
        <v>1306.8999999999999</v>
      </c>
      <c r="S33" s="35">
        <f>F33*Parametri!$B$12</f>
        <v>18869.719999999998</v>
      </c>
      <c r="T33" s="35">
        <f>G33*Parametri!$B$13</f>
        <v>0</v>
      </c>
      <c r="U33" s="36">
        <f>IF(J33="si",Parametri!$B$14,0)</f>
        <v>0</v>
      </c>
      <c r="V33" s="36">
        <f>IF(K33="si",Parametri!$B$15,0)</f>
        <v>0</v>
      </c>
      <c r="W33" s="36">
        <f>IF(L33="si",Parametri!$B$16,0)</f>
        <v>0</v>
      </c>
      <c r="X33" s="37">
        <f>IF(M33="si",Parametri!$B$17,0)</f>
        <v>0</v>
      </c>
      <c r="Y33" s="36">
        <f t="shared" si="2"/>
        <v>42723.520000000004</v>
      </c>
      <c r="Z33" s="36">
        <f t="shared" si="3"/>
        <v>3995.05</v>
      </c>
    </row>
    <row r="34" spans="1:26" ht="12.75" customHeight="1">
      <c r="A34" s="1">
        <v>33</v>
      </c>
      <c r="B34" s="48" t="s">
        <v>729</v>
      </c>
      <c r="C34" s="49" t="s">
        <v>665</v>
      </c>
      <c r="D34" s="44" t="s">
        <v>730</v>
      </c>
      <c r="E34" s="49" t="s">
        <v>66</v>
      </c>
      <c r="F34" s="1">
        <v>46</v>
      </c>
      <c r="G34" s="32"/>
      <c r="H34" s="1">
        <v>51</v>
      </c>
      <c r="I34" s="1">
        <v>11</v>
      </c>
      <c r="J34" s="66"/>
      <c r="K34" s="66"/>
      <c r="L34" s="66"/>
      <c r="M34" s="64"/>
      <c r="N34" s="35">
        <f>H34*Parametri!$B$3</f>
        <v>8341.050000000001</v>
      </c>
      <c r="O34" s="35">
        <f>I34*Parametri!$B$4</f>
        <v>1276.44</v>
      </c>
      <c r="P34" s="35">
        <f>F34*Parametri!$B$7</f>
        <v>2535.98</v>
      </c>
      <c r="Q34" s="35">
        <f>F34*Parametri!$B$8</f>
        <v>6534.3</v>
      </c>
      <c r="R34" s="35">
        <f>I34*Parametri!$B$9</f>
        <v>1026.85</v>
      </c>
      <c r="S34" s="35">
        <f>F34*Parametri!$B$12</f>
        <v>14965.64</v>
      </c>
      <c r="T34" s="35">
        <f>G34*Parametri!$B$13</f>
        <v>0</v>
      </c>
      <c r="U34" s="36">
        <f>IF(J34="si",Parametri!$B$14,0)</f>
        <v>0</v>
      </c>
      <c r="V34" s="36">
        <f>IF(K34="si",Parametri!$B$15,0)</f>
        <v>0</v>
      </c>
      <c r="W34" s="36">
        <f>IF(L34="si",Parametri!$B$16,0)</f>
        <v>0</v>
      </c>
      <c r="X34" s="37">
        <f>IF(M34="si",Parametri!$B$17,0)</f>
        <v>0</v>
      </c>
      <c r="Y34" s="36">
        <f t="shared" si="2"/>
        <v>34680.259999999995</v>
      </c>
      <c r="Z34" s="36">
        <f t="shared" si="3"/>
        <v>3242.93</v>
      </c>
    </row>
    <row r="35" spans="1:26" ht="12.75" customHeight="1">
      <c r="A35" s="1">
        <v>34</v>
      </c>
      <c r="B35" s="48" t="s">
        <v>731</v>
      </c>
      <c r="C35" s="49" t="s">
        <v>665</v>
      </c>
      <c r="D35" s="44" t="s">
        <v>732</v>
      </c>
      <c r="E35" s="49" t="s">
        <v>66</v>
      </c>
      <c r="F35" s="1">
        <v>48</v>
      </c>
      <c r="G35" s="32"/>
      <c r="H35" s="1">
        <v>52</v>
      </c>
      <c r="I35" s="1">
        <v>13</v>
      </c>
      <c r="J35" s="108" t="s">
        <v>83</v>
      </c>
      <c r="K35" s="66"/>
      <c r="L35" s="113"/>
      <c r="M35" s="64"/>
      <c r="N35" s="35">
        <f>H35*Parametri!$B$3</f>
        <v>8504.6</v>
      </c>
      <c r="O35" s="35">
        <f>I35*Parametri!$B$4</f>
        <v>1508.52</v>
      </c>
      <c r="P35" s="35">
        <f>F35*Parametri!$B$7</f>
        <v>2646.2400000000002</v>
      </c>
      <c r="Q35" s="35">
        <f>F35*Parametri!$B$8</f>
        <v>6818.400000000001</v>
      </c>
      <c r="R35" s="35">
        <f>I35*Parametri!$B$9</f>
        <v>1213.55</v>
      </c>
      <c r="S35" s="35">
        <f>F35*Parametri!$B$12</f>
        <v>15616.32</v>
      </c>
      <c r="T35" s="35">
        <f>G35*Parametri!$B$13</f>
        <v>0</v>
      </c>
      <c r="U35" s="36">
        <f>IF(J35="si",Parametri!$B$14,0)</f>
        <v>1408.38</v>
      </c>
      <c r="V35" s="36">
        <f>IF(K35="si",Parametri!$B$15,0)</f>
        <v>0</v>
      </c>
      <c r="W35" s="36">
        <f>IF(L35="si",Parametri!$B$16,0)</f>
        <v>0</v>
      </c>
      <c r="X35" s="37">
        <f>IF(M35="si",Parametri!$B$17,0)</f>
        <v>0</v>
      </c>
      <c r="Y35" s="36">
        <f aca="true" t="shared" si="4" ref="Y35:Y50">SUM(N35:X35)</f>
        <v>37716.01</v>
      </c>
      <c r="Z35" s="36">
        <f aca="true" t="shared" si="5" ref="Z35:Z50">ROUND((Y35/90.9*100)*8.5%,2)</f>
        <v>3526.8</v>
      </c>
    </row>
    <row r="36" spans="1:26" ht="12.75" customHeight="1">
      <c r="A36" s="1">
        <v>35</v>
      </c>
      <c r="B36" s="48" t="s">
        <v>733</v>
      </c>
      <c r="C36" s="49" t="s">
        <v>665</v>
      </c>
      <c r="D36" s="44" t="s">
        <v>734</v>
      </c>
      <c r="E36" s="49" t="s">
        <v>66</v>
      </c>
      <c r="F36" s="1">
        <v>67</v>
      </c>
      <c r="G36" s="32"/>
      <c r="H36" s="1">
        <v>72</v>
      </c>
      <c r="I36" s="1">
        <v>18</v>
      </c>
      <c r="J36" s="66"/>
      <c r="K36" s="66"/>
      <c r="L36" s="108" t="s">
        <v>83</v>
      </c>
      <c r="M36" s="64"/>
      <c r="N36" s="35">
        <f>H36*Parametri!$B$3</f>
        <v>11775.6</v>
      </c>
      <c r="O36" s="35">
        <f>I36*Parametri!$B$4</f>
        <v>2088.7200000000003</v>
      </c>
      <c r="P36" s="35">
        <f>F36*Parametri!$B$7</f>
        <v>3693.71</v>
      </c>
      <c r="Q36" s="35">
        <f>F36*Parametri!$B$8</f>
        <v>9517.35</v>
      </c>
      <c r="R36" s="35">
        <f>I36*Parametri!$B$9</f>
        <v>1680.3</v>
      </c>
      <c r="S36" s="35">
        <f>F36*Parametri!$B$12</f>
        <v>21797.78</v>
      </c>
      <c r="T36" s="35">
        <f>G36*Parametri!$B$13</f>
        <v>0</v>
      </c>
      <c r="U36" s="36">
        <f>IF(J36="si",Parametri!$B$14,0)</f>
        <v>0</v>
      </c>
      <c r="V36" s="36">
        <f>IF(K36="si",Parametri!$B$15,0)</f>
        <v>0</v>
      </c>
      <c r="W36" s="36">
        <f>IF(L36="si",Parametri!$B$16,0)</f>
        <v>938.92</v>
      </c>
      <c r="X36" s="37">
        <f>IF(M36="si",Parametri!$B$17,0)</f>
        <v>0</v>
      </c>
      <c r="Y36" s="36">
        <f t="shared" si="4"/>
        <v>51492.37999999999</v>
      </c>
      <c r="Z36" s="36">
        <f t="shared" si="5"/>
        <v>4815.02</v>
      </c>
    </row>
    <row r="37" spans="1:26" ht="12.75" customHeight="1">
      <c r="A37" s="1">
        <v>36</v>
      </c>
      <c r="B37" s="48" t="s">
        <v>735</v>
      </c>
      <c r="C37" s="49" t="s">
        <v>665</v>
      </c>
      <c r="D37" s="44" t="s">
        <v>736</v>
      </c>
      <c r="E37" s="49" t="s">
        <v>66</v>
      </c>
      <c r="F37" s="1">
        <v>37</v>
      </c>
      <c r="G37" s="32"/>
      <c r="H37" s="1">
        <v>42</v>
      </c>
      <c r="I37" s="1">
        <v>10</v>
      </c>
      <c r="J37" s="66"/>
      <c r="K37" s="66"/>
      <c r="L37" s="66"/>
      <c r="M37" s="64"/>
      <c r="N37" s="35">
        <f>H37*Parametri!$B$3</f>
        <v>6869.1</v>
      </c>
      <c r="O37" s="35">
        <f>I37*Parametri!$B$4</f>
        <v>1160.4</v>
      </c>
      <c r="P37" s="35">
        <f>F37*Parametri!$B$7</f>
        <v>2039.8100000000002</v>
      </c>
      <c r="Q37" s="35">
        <f>F37*Parametri!$B$8</f>
        <v>5255.85</v>
      </c>
      <c r="R37" s="35">
        <f>I37*Parametri!$B$9</f>
        <v>933.5</v>
      </c>
      <c r="S37" s="35">
        <f>F37*Parametri!$B$12</f>
        <v>12037.58</v>
      </c>
      <c r="T37" s="35">
        <f>G37*Parametri!$B$13</f>
        <v>0</v>
      </c>
      <c r="U37" s="36">
        <f>IF(J37="si",Parametri!$B$14,0)</f>
        <v>0</v>
      </c>
      <c r="V37" s="36">
        <f>IF(K37="si",Parametri!$B$15,0)</f>
        <v>0</v>
      </c>
      <c r="W37" s="36">
        <f>IF(L37="si",Parametri!$B$16,0)</f>
        <v>0</v>
      </c>
      <c r="X37" s="37">
        <f>IF(M37="si",Parametri!$B$17,0)</f>
        <v>0</v>
      </c>
      <c r="Y37" s="36">
        <f t="shared" si="4"/>
        <v>28296.239999999998</v>
      </c>
      <c r="Z37" s="36">
        <f t="shared" si="5"/>
        <v>2645.96</v>
      </c>
    </row>
    <row r="38" spans="1:26" ht="12.75" customHeight="1">
      <c r="A38" s="1">
        <v>37</v>
      </c>
      <c r="B38" s="48" t="s">
        <v>737</v>
      </c>
      <c r="C38" s="49" t="s">
        <v>665</v>
      </c>
      <c r="D38" s="44" t="s">
        <v>738</v>
      </c>
      <c r="E38" s="49" t="s">
        <v>66</v>
      </c>
      <c r="F38" s="1">
        <v>76</v>
      </c>
      <c r="G38" s="32"/>
      <c r="H38" s="1">
        <v>85</v>
      </c>
      <c r="I38" s="1">
        <v>20</v>
      </c>
      <c r="J38" s="66"/>
      <c r="K38" s="108" t="s">
        <v>83</v>
      </c>
      <c r="L38" s="66"/>
      <c r="M38" s="64"/>
      <c r="N38" s="35">
        <f>H38*Parametri!$B$3</f>
        <v>13901.750000000002</v>
      </c>
      <c r="O38" s="35">
        <f>I38*Parametri!$B$4</f>
        <v>2320.8</v>
      </c>
      <c r="P38" s="35">
        <f>F38*Parametri!$B$7</f>
        <v>4189.88</v>
      </c>
      <c r="Q38" s="35">
        <f>F38*Parametri!$B$8</f>
        <v>10795.800000000001</v>
      </c>
      <c r="R38" s="35">
        <f>I38*Parametri!$B$9</f>
        <v>1867</v>
      </c>
      <c r="S38" s="35">
        <f>F38*Parametri!$B$12</f>
        <v>24725.839999999997</v>
      </c>
      <c r="T38" s="35">
        <f>G38*Parametri!$B$13</f>
        <v>0</v>
      </c>
      <c r="U38" s="36">
        <f>IF(J38="si",Parametri!$B$14,0)</f>
        <v>0</v>
      </c>
      <c r="V38" s="36">
        <f>IF(K38="si",Parametri!$B$15,0)</f>
        <v>1408.38</v>
      </c>
      <c r="W38" s="36">
        <f>IF(L38="si",Parametri!$B$16,0)</f>
        <v>0</v>
      </c>
      <c r="X38" s="37">
        <f>IF(M38="si",Parametri!$B$17,0)</f>
        <v>0</v>
      </c>
      <c r="Y38" s="36">
        <f t="shared" si="4"/>
        <v>59209.45</v>
      </c>
      <c r="Z38" s="36">
        <f t="shared" si="5"/>
        <v>5536.64</v>
      </c>
    </row>
    <row r="39" spans="1:26" ht="12.75" customHeight="1">
      <c r="A39" s="1">
        <v>38</v>
      </c>
      <c r="B39" s="48" t="s">
        <v>739</v>
      </c>
      <c r="C39" s="49" t="s">
        <v>665</v>
      </c>
      <c r="D39" s="44" t="s">
        <v>740</v>
      </c>
      <c r="E39" s="49" t="s">
        <v>66</v>
      </c>
      <c r="F39" s="1">
        <v>74</v>
      </c>
      <c r="G39" s="32"/>
      <c r="H39" s="1">
        <v>80</v>
      </c>
      <c r="I39" s="1">
        <v>17</v>
      </c>
      <c r="J39" s="66"/>
      <c r="K39" s="108" t="s">
        <v>83</v>
      </c>
      <c r="L39" s="66"/>
      <c r="M39" s="64"/>
      <c r="N39" s="35">
        <f>H39*Parametri!$B$3</f>
        <v>13084</v>
      </c>
      <c r="O39" s="35">
        <f>I39*Parametri!$B$4</f>
        <v>1972.68</v>
      </c>
      <c r="P39" s="35">
        <f>F39*Parametri!$B$7</f>
        <v>4079.6200000000003</v>
      </c>
      <c r="Q39" s="35">
        <f>F39*Parametri!$B$8</f>
        <v>10511.7</v>
      </c>
      <c r="R39" s="35">
        <f>I39*Parametri!$B$9</f>
        <v>1586.9499999999998</v>
      </c>
      <c r="S39" s="35">
        <f>F39*Parametri!$B$12</f>
        <v>24075.16</v>
      </c>
      <c r="T39" s="35">
        <f>G39*Parametri!$B$13</f>
        <v>0</v>
      </c>
      <c r="U39" s="36">
        <f>IF(J39="si",Parametri!$B$14,0)</f>
        <v>0</v>
      </c>
      <c r="V39" s="36">
        <f>IF(K39="si",Parametri!$B$15,0)</f>
        <v>1408.38</v>
      </c>
      <c r="W39" s="36">
        <f>IF(L39="si",Parametri!$B$16,0)</f>
        <v>0</v>
      </c>
      <c r="X39" s="37">
        <f>IF(M39="si",Parametri!$B$17,0)</f>
        <v>0</v>
      </c>
      <c r="Y39" s="36">
        <f t="shared" si="4"/>
        <v>56718.49</v>
      </c>
      <c r="Z39" s="36">
        <f t="shared" si="5"/>
        <v>5303.71</v>
      </c>
    </row>
    <row r="40" spans="1:26" ht="12.75" customHeight="1">
      <c r="A40" s="1">
        <v>39</v>
      </c>
      <c r="B40" s="48" t="s">
        <v>741</v>
      </c>
      <c r="C40" s="49" t="s">
        <v>665</v>
      </c>
      <c r="D40" s="44" t="s">
        <v>742</v>
      </c>
      <c r="E40" s="49" t="s">
        <v>66</v>
      </c>
      <c r="F40" s="1">
        <v>41</v>
      </c>
      <c r="G40" s="32"/>
      <c r="H40" s="1">
        <v>47</v>
      </c>
      <c r="I40" s="1">
        <v>12</v>
      </c>
      <c r="J40" s="66"/>
      <c r="K40" s="66"/>
      <c r="L40" s="66"/>
      <c r="M40" s="64"/>
      <c r="N40" s="35">
        <f>H40*Parametri!$B$3</f>
        <v>7686.85</v>
      </c>
      <c r="O40" s="35">
        <f>I40*Parametri!$B$4</f>
        <v>1392.48</v>
      </c>
      <c r="P40" s="35">
        <f>F40*Parametri!$B$7</f>
        <v>2260.33</v>
      </c>
      <c r="Q40" s="35">
        <f>F40*Parametri!$B$8</f>
        <v>5824.05</v>
      </c>
      <c r="R40" s="35">
        <f>I40*Parametri!$B$9</f>
        <v>1120.1999999999998</v>
      </c>
      <c r="S40" s="35">
        <f>F40*Parametri!$B$12</f>
        <v>13338.939999999999</v>
      </c>
      <c r="T40" s="35">
        <f>G40*Parametri!$B$13</f>
        <v>0</v>
      </c>
      <c r="U40" s="36">
        <f>IF(J40="si",Parametri!$B$14,0)</f>
        <v>0</v>
      </c>
      <c r="V40" s="36">
        <f>IF(K40="si",Parametri!$B$15,0)</f>
        <v>0</v>
      </c>
      <c r="W40" s="36">
        <f>IF(L40="si",Parametri!$B$16,0)</f>
        <v>0</v>
      </c>
      <c r="X40" s="37">
        <f>IF(M40="si",Parametri!$B$17,0)</f>
        <v>0</v>
      </c>
      <c r="Y40" s="36">
        <f t="shared" si="4"/>
        <v>31622.85</v>
      </c>
      <c r="Z40" s="36">
        <f t="shared" si="5"/>
        <v>2957.03</v>
      </c>
    </row>
    <row r="41" spans="1:26" ht="12.75" customHeight="1">
      <c r="A41" s="1">
        <v>40</v>
      </c>
      <c r="B41" s="48" t="s">
        <v>743</v>
      </c>
      <c r="C41" s="49" t="s">
        <v>665</v>
      </c>
      <c r="D41" s="44" t="s">
        <v>744</v>
      </c>
      <c r="E41" s="49" t="s">
        <v>186</v>
      </c>
      <c r="F41" s="1">
        <v>61</v>
      </c>
      <c r="G41" s="32"/>
      <c r="H41" s="1">
        <v>62</v>
      </c>
      <c r="I41" s="1">
        <v>14</v>
      </c>
      <c r="J41" s="66"/>
      <c r="K41" s="66"/>
      <c r="L41" s="66"/>
      <c r="M41" s="64"/>
      <c r="N41" s="35">
        <f>H41*Parametri!$B$3</f>
        <v>10140.1</v>
      </c>
      <c r="O41" s="35">
        <f>I41*Parametri!$B$4</f>
        <v>1624.5600000000002</v>
      </c>
      <c r="P41" s="35">
        <f>F41*Parametri!$B$7</f>
        <v>3362.9300000000003</v>
      </c>
      <c r="Q41" s="35">
        <f>F41*Parametri!$B$8</f>
        <v>8665.050000000001</v>
      </c>
      <c r="R41" s="35">
        <f>I41*Parametri!$B$9</f>
        <v>1306.8999999999999</v>
      </c>
      <c r="S41" s="35">
        <f>F41*Parametri!$B$12</f>
        <v>19845.739999999998</v>
      </c>
      <c r="T41" s="35">
        <f>G41*Parametri!$B$13</f>
        <v>0</v>
      </c>
      <c r="U41" s="36">
        <f>IF(J41="si",Parametri!$B$14,0)</f>
        <v>0</v>
      </c>
      <c r="V41" s="36">
        <f>IF(K41="si",Parametri!$B$15,0)</f>
        <v>0</v>
      </c>
      <c r="W41" s="36">
        <f>IF(L41="si",Parametri!$B$16,0)</f>
        <v>0</v>
      </c>
      <c r="X41" s="37">
        <f>IF(M41="si",Parametri!$B$17,0)</f>
        <v>0</v>
      </c>
      <c r="Y41" s="36">
        <f t="shared" si="4"/>
        <v>44945.28</v>
      </c>
      <c r="Z41" s="36">
        <f t="shared" si="5"/>
        <v>4202.8</v>
      </c>
    </row>
    <row r="42" spans="1:26" ht="12.75" customHeight="1">
      <c r="A42" s="1">
        <v>41</v>
      </c>
      <c r="B42" s="48" t="s">
        <v>745</v>
      </c>
      <c r="C42" s="49" t="s">
        <v>665</v>
      </c>
      <c r="D42" s="44" t="s">
        <v>746</v>
      </c>
      <c r="E42" s="49" t="s">
        <v>186</v>
      </c>
      <c r="F42" s="1">
        <v>81</v>
      </c>
      <c r="G42" s="32"/>
      <c r="H42" s="1">
        <v>86</v>
      </c>
      <c r="I42" s="1">
        <v>19</v>
      </c>
      <c r="J42" s="66"/>
      <c r="K42" s="66"/>
      <c r="L42" s="66"/>
      <c r="M42" s="64"/>
      <c r="N42" s="35">
        <f>H42*Parametri!$B$3</f>
        <v>14065.300000000001</v>
      </c>
      <c r="O42" s="35">
        <f>I42*Parametri!$B$4</f>
        <v>2204.76</v>
      </c>
      <c r="P42" s="35">
        <f>F42*Parametri!$B$7</f>
        <v>4465.530000000001</v>
      </c>
      <c r="Q42" s="35">
        <f>F42*Parametri!$B$8</f>
        <v>11506.050000000001</v>
      </c>
      <c r="R42" s="35">
        <f>I42*Parametri!$B$9</f>
        <v>1773.6499999999999</v>
      </c>
      <c r="S42" s="35">
        <f>F42*Parametri!$B$12</f>
        <v>26352.539999999997</v>
      </c>
      <c r="T42" s="35">
        <f>G42*Parametri!$B$13</f>
        <v>0</v>
      </c>
      <c r="U42" s="36">
        <f>IF(J42="si",Parametri!$B$14,0)</f>
        <v>0</v>
      </c>
      <c r="V42" s="36">
        <f>IF(K42="si",Parametri!$B$15,0)</f>
        <v>0</v>
      </c>
      <c r="W42" s="36">
        <f>IF(L42="si",Parametri!$B$16,0)</f>
        <v>0</v>
      </c>
      <c r="X42" s="37">
        <f>IF(M42="si",Parametri!$B$17,0)</f>
        <v>0</v>
      </c>
      <c r="Y42" s="36">
        <f t="shared" si="4"/>
        <v>60367.83</v>
      </c>
      <c r="Z42" s="36">
        <f t="shared" si="5"/>
        <v>5644.96</v>
      </c>
    </row>
    <row r="43" spans="1:26" ht="12.75" customHeight="1">
      <c r="A43" s="1">
        <v>42</v>
      </c>
      <c r="B43" s="48" t="s">
        <v>747</v>
      </c>
      <c r="C43" s="49" t="s">
        <v>665</v>
      </c>
      <c r="D43" s="44" t="s">
        <v>748</v>
      </c>
      <c r="E43" s="49" t="s">
        <v>186</v>
      </c>
      <c r="F43" s="1">
        <v>74</v>
      </c>
      <c r="G43" s="32"/>
      <c r="H43" s="1">
        <v>78</v>
      </c>
      <c r="I43" s="1">
        <v>16</v>
      </c>
      <c r="J43" s="66"/>
      <c r="K43" s="66"/>
      <c r="L43" s="66"/>
      <c r="M43" s="64"/>
      <c r="N43" s="35">
        <f>H43*Parametri!$B$3</f>
        <v>12756.900000000001</v>
      </c>
      <c r="O43" s="35">
        <f>I43*Parametri!$B$4</f>
        <v>1856.64</v>
      </c>
      <c r="P43" s="35">
        <f>F43*Parametri!$B$7</f>
        <v>4079.6200000000003</v>
      </c>
      <c r="Q43" s="35">
        <f>F43*Parametri!$B$8</f>
        <v>10511.7</v>
      </c>
      <c r="R43" s="35">
        <f>I43*Parametri!$B$9</f>
        <v>1493.6</v>
      </c>
      <c r="S43" s="35">
        <f>F43*Parametri!$B$12</f>
        <v>24075.16</v>
      </c>
      <c r="T43" s="35">
        <f>G43*Parametri!$B$13</f>
        <v>0</v>
      </c>
      <c r="U43" s="36">
        <f>IF(J43="si",Parametri!$B$14,0)</f>
        <v>0</v>
      </c>
      <c r="V43" s="36">
        <f>IF(K43="si",Parametri!$B$15,0)</f>
        <v>0</v>
      </c>
      <c r="W43" s="36">
        <f>IF(L43="si",Parametri!$B$16,0)</f>
        <v>0</v>
      </c>
      <c r="X43" s="37">
        <f>IF(M43="si",Parametri!$B$17,0)</f>
        <v>0</v>
      </c>
      <c r="Y43" s="36">
        <f t="shared" si="4"/>
        <v>54773.619999999995</v>
      </c>
      <c r="Z43" s="36">
        <f t="shared" si="5"/>
        <v>5121.85</v>
      </c>
    </row>
    <row r="44" spans="1:26" ht="12.75" customHeight="1">
      <c r="A44" s="1">
        <v>43</v>
      </c>
      <c r="B44" s="48" t="s">
        <v>749</v>
      </c>
      <c r="C44" s="49" t="s">
        <v>665</v>
      </c>
      <c r="D44" s="44" t="s">
        <v>750</v>
      </c>
      <c r="E44" s="49" t="s">
        <v>192</v>
      </c>
      <c r="F44" s="1">
        <v>63</v>
      </c>
      <c r="G44" s="32"/>
      <c r="H44" s="1">
        <v>66</v>
      </c>
      <c r="I44" s="1">
        <v>13</v>
      </c>
      <c r="J44" s="66"/>
      <c r="K44" s="66"/>
      <c r="L44" s="66"/>
      <c r="M44" s="64"/>
      <c r="N44" s="35">
        <f>H44*Parametri!$B$3</f>
        <v>10794.300000000001</v>
      </c>
      <c r="O44" s="35">
        <f>I44*Parametri!$B$4</f>
        <v>1508.52</v>
      </c>
      <c r="P44" s="35">
        <f>F44*Parametri!$B$7</f>
        <v>3473.19</v>
      </c>
      <c r="Q44" s="35">
        <f>F44*Parametri!$B$8</f>
        <v>8949.150000000001</v>
      </c>
      <c r="R44" s="35">
        <f>I44*Parametri!$B$9</f>
        <v>1213.55</v>
      </c>
      <c r="S44" s="35">
        <f>F44*Parametri!$B$12</f>
        <v>20496.42</v>
      </c>
      <c r="T44" s="35">
        <f>G44*Parametri!$B$13</f>
        <v>0</v>
      </c>
      <c r="U44" s="36">
        <f>IF(J44="si",Parametri!$B$14,0)</f>
        <v>0</v>
      </c>
      <c r="V44" s="36">
        <f>IF(K44="si",Parametri!$B$15,0)</f>
        <v>0</v>
      </c>
      <c r="W44" s="36">
        <f>IF(L44="si",Parametri!$B$16,0)</f>
        <v>0</v>
      </c>
      <c r="X44" s="37">
        <f>IF(M44="si",Parametri!$B$17,0)</f>
        <v>0</v>
      </c>
      <c r="Y44" s="36">
        <f t="shared" si="4"/>
        <v>46435.130000000005</v>
      </c>
      <c r="Z44" s="36">
        <f t="shared" si="5"/>
        <v>4342.12</v>
      </c>
    </row>
    <row r="45" spans="1:26" ht="12.75" customHeight="1">
      <c r="A45" s="1">
        <v>44</v>
      </c>
      <c r="B45" s="48" t="s">
        <v>751</v>
      </c>
      <c r="C45" s="49" t="s">
        <v>665</v>
      </c>
      <c r="D45" s="44" t="s">
        <v>752</v>
      </c>
      <c r="E45" s="49" t="s">
        <v>192</v>
      </c>
      <c r="F45" s="1">
        <v>50</v>
      </c>
      <c r="G45" s="32"/>
      <c r="H45" s="1">
        <v>52</v>
      </c>
      <c r="I45" s="1">
        <v>14</v>
      </c>
      <c r="J45" s="66"/>
      <c r="K45" s="66"/>
      <c r="L45" s="66"/>
      <c r="M45" s="64"/>
      <c r="N45" s="35">
        <f>H45*Parametri!$B$3</f>
        <v>8504.6</v>
      </c>
      <c r="O45" s="35">
        <f>I45*Parametri!$B$4</f>
        <v>1624.5600000000002</v>
      </c>
      <c r="P45" s="35">
        <f>F45*Parametri!$B$7</f>
        <v>2756.5</v>
      </c>
      <c r="Q45" s="35">
        <f>F45*Parametri!$B$8</f>
        <v>7102.500000000001</v>
      </c>
      <c r="R45" s="35">
        <f>I45*Parametri!$B$9</f>
        <v>1306.8999999999999</v>
      </c>
      <c r="S45" s="35">
        <f>F45*Parametri!$B$12</f>
        <v>16266.999999999998</v>
      </c>
      <c r="T45" s="35">
        <f>G45*Parametri!$B$13</f>
        <v>0</v>
      </c>
      <c r="U45" s="36">
        <f>IF(J45="si",Parametri!$B$14,0)</f>
        <v>0</v>
      </c>
      <c r="V45" s="36">
        <f>IF(K45="si",Parametri!$B$15,0)</f>
        <v>0</v>
      </c>
      <c r="W45" s="36">
        <f>IF(L45="si",Parametri!$B$16,0)</f>
        <v>0</v>
      </c>
      <c r="X45" s="37">
        <f>IF(M45="si",Parametri!$B$17,0)</f>
        <v>0</v>
      </c>
      <c r="Y45" s="36">
        <f t="shared" si="4"/>
        <v>37562.06</v>
      </c>
      <c r="Z45" s="36">
        <f t="shared" si="5"/>
        <v>3512.4</v>
      </c>
    </row>
    <row r="46" spans="1:26" ht="12.75" customHeight="1">
      <c r="A46" s="1">
        <v>45</v>
      </c>
      <c r="B46" s="48" t="s">
        <v>753</v>
      </c>
      <c r="C46" s="49" t="s">
        <v>665</v>
      </c>
      <c r="D46" s="44" t="s">
        <v>754</v>
      </c>
      <c r="E46" s="49" t="s">
        <v>192</v>
      </c>
      <c r="F46" s="1">
        <v>57</v>
      </c>
      <c r="G46" s="32"/>
      <c r="H46" s="1">
        <v>64</v>
      </c>
      <c r="I46" s="1">
        <v>12</v>
      </c>
      <c r="J46" s="66"/>
      <c r="K46" s="66"/>
      <c r="L46" s="66"/>
      <c r="M46" s="64"/>
      <c r="N46" s="35">
        <f>H46*Parametri!$B$3</f>
        <v>10467.2</v>
      </c>
      <c r="O46" s="35">
        <f>I46*Parametri!$B$4</f>
        <v>1392.48</v>
      </c>
      <c r="P46" s="35">
        <f>F46*Parametri!$B$7</f>
        <v>3142.4100000000003</v>
      </c>
      <c r="Q46" s="35">
        <f>F46*Parametri!$B$8</f>
        <v>8096.85</v>
      </c>
      <c r="R46" s="35">
        <f>I46*Parametri!$B$9</f>
        <v>1120.1999999999998</v>
      </c>
      <c r="S46" s="35">
        <f>F46*Parametri!$B$12</f>
        <v>18544.379999999997</v>
      </c>
      <c r="T46" s="35">
        <f>G46*Parametri!$B$13</f>
        <v>0</v>
      </c>
      <c r="U46" s="36">
        <f>IF(J46="si",Parametri!$B$14,0)</f>
        <v>0</v>
      </c>
      <c r="V46" s="36">
        <f>IF(K46="si",Parametri!$B$15,0)</f>
        <v>0</v>
      </c>
      <c r="W46" s="36">
        <f>IF(L46="si",Parametri!$B$16,0)</f>
        <v>0</v>
      </c>
      <c r="X46" s="37">
        <f>IF(M46="si",Parametri!$B$17,0)</f>
        <v>0</v>
      </c>
      <c r="Y46" s="36">
        <f t="shared" si="4"/>
        <v>42763.520000000004</v>
      </c>
      <c r="Z46" s="36">
        <f t="shared" si="5"/>
        <v>3998.79</v>
      </c>
    </row>
    <row r="47" spans="1:26" ht="12.75" customHeight="1">
      <c r="A47" s="1">
        <v>46</v>
      </c>
      <c r="B47" s="48" t="s">
        <v>755</v>
      </c>
      <c r="C47" s="49" t="s">
        <v>665</v>
      </c>
      <c r="D47" s="44" t="s">
        <v>756</v>
      </c>
      <c r="E47" s="49" t="s">
        <v>192</v>
      </c>
      <c r="F47" s="1">
        <v>57</v>
      </c>
      <c r="G47" s="32"/>
      <c r="H47" s="1">
        <v>60</v>
      </c>
      <c r="I47" s="1">
        <v>19</v>
      </c>
      <c r="J47" s="66"/>
      <c r="K47" s="66"/>
      <c r="L47" s="108" t="s">
        <v>83</v>
      </c>
      <c r="M47" s="64"/>
      <c r="N47" s="35">
        <f>H47*Parametri!$B$3</f>
        <v>9813</v>
      </c>
      <c r="O47" s="35">
        <f>I47*Parametri!$B$4</f>
        <v>2204.76</v>
      </c>
      <c r="P47" s="35">
        <f>F47*Parametri!$B$7</f>
        <v>3142.4100000000003</v>
      </c>
      <c r="Q47" s="35">
        <f>F47*Parametri!$B$8</f>
        <v>8096.85</v>
      </c>
      <c r="R47" s="35">
        <f>I47*Parametri!$B$9</f>
        <v>1773.6499999999999</v>
      </c>
      <c r="S47" s="35">
        <f>F47*Parametri!$B$12</f>
        <v>18544.379999999997</v>
      </c>
      <c r="T47" s="35">
        <f>G47*Parametri!$B$13</f>
        <v>0</v>
      </c>
      <c r="U47" s="36">
        <f>IF(J47="si",Parametri!$B$14,0)</f>
        <v>0</v>
      </c>
      <c r="V47" s="36">
        <f>IF(K47="si",Parametri!$B$15,0)</f>
        <v>0</v>
      </c>
      <c r="W47" s="36">
        <f>IF(L47="si",Parametri!$B$16,0)</f>
        <v>938.92</v>
      </c>
      <c r="X47" s="37">
        <f>IF(M47="si",Parametri!$B$17,0)</f>
        <v>0</v>
      </c>
      <c r="Y47" s="36">
        <f t="shared" si="4"/>
        <v>44513.97</v>
      </c>
      <c r="Z47" s="36">
        <f t="shared" si="5"/>
        <v>4162.47</v>
      </c>
    </row>
    <row r="48" spans="1:26" ht="12.75" customHeight="1">
      <c r="A48" s="1">
        <v>47</v>
      </c>
      <c r="B48" s="48" t="s">
        <v>757</v>
      </c>
      <c r="C48" s="49" t="s">
        <v>665</v>
      </c>
      <c r="D48" s="44" t="s">
        <v>758</v>
      </c>
      <c r="E48" s="49" t="s">
        <v>192</v>
      </c>
      <c r="F48" s="1">
        <v>65</v>
      </c>
      <c r="G48" s="32"/>
      <c r="H48" s="1">
        <v>69</v>
      </c>
      <c r="I48" s="1">
        <v>16</v>
      </c>
      <c r="J48" s="66"/>
      <c r="K48" s="66"/>
      <c r="L48" s="66"/>
      <c r="M48" s="64"/>
      <c r="N48" s="35">
        <f>H48*Parametri!$B$3</f>
        <v>11284.95</v>
      </c>
      <c r="O48" s="35">
        <f>I48*Parametri!$B$4</f>
        <v>1856.64</v>
      </c>
      <c r="P48" s="35">
        <f>F48*Parametri!$B$7</f>
        <v>3583.4500000000003</v>
      </c>
      <c r="Q48" s="35">
        <f>F48*Parametri!$B$8</f>
        <v>9233.25</v>
      </c>
      <c r="R48" s="35">
        <f>I48*Parametri!$B$9</f>
        <v>1493.6</v>
      </c>
      <c r="S48" s="35">
        <f>F48*Parametri!$B$12</f>
        <v>21147.1</v>
      </c>
      <c r="T48" s="35">
        <f>G48*Parametri!$B$13</f>
        <v>0</v>
      </c>
      <c r="U48" s="36">
        <f>IF(J48="si",Parametri!$B$14,0)</f>
        <v>0</v>
      </c>
      <c r="V48" s="36">
        <f>IF(K48="si",Parametri!$B$15,0)</f>
        <v>0</v>
      </c>
      <c r="W48" s="36">
        <f>IF(L48="si",Parametri!$B$16,0)</f>
        <v>0</v>
      </c>
      <c r="X48" s="37">
        <f>IF(M48="si",Parametri!$B$17,0)</f>
        <v>0</v>
      </c>
      <c r="Y48" s="36">
        <f t="shared" si="4"/>
        <v>48598.99</v>
      </c>
      <c r="Z48" s="36">
        <f t="shared" si="5"/>
        <v>4544.46</v>
      </c>
    </row>
    <row r="49" spans="1:26" ht="12.75" customHeight="1">
      <c r="A49" s="1">
        <v>48</v>
      </c>
      <c r="B49" s="48" t="s">
        <v>759</v>
      </c>
      <c r="C49" s="49" t="s">
        <v>665</v>
      </c>
      <c r="D49" s="44" t="s">
        <v>760</v>
      </c>
      <c r="E49" s="49" t="s">
        <v>199</v>
      </c>
      <c r="F49" s="1">
        <v>76</v>
      </c>
      <c r="G49" s="32"/>
      <c r="H49" s="1">
        <v>88</v>
      </c>
      <c r="I49" s="1">
        <v>20</v>
      </c>
      <c r="J49" s="66"/>
      <c r="K49" s="66"/>
      <c r="L49" s="108" t="s">
        <v>83</v>
      </c>
      <c r="M49" s="64"/>
      <c r="N49" s="35">
        <f>H49*Parametri!$B$3</f>
        <v>14392.400000000001</v>
      </c>
      <c r="O49" s="35">
        <f>I49*Parametri!$B$4</f>
        <v>2320.8</v>
      </c>
      <c r="P49" s="35">
        <f>F49*Parametri!$B$7</f>
        <v>4189.88</v>
      </c>
      <c r="Q49" s="35">
        <f>F49*Parametri!$B$8</f>
        <v>10795.800000000001</v>
      </c>
      <c r="R49" s="35">
        <f>I49*Parametri!$B$9</f>
        <v>1867</v>
      </c>
      <c r="S49" s="35">
        <f>F49*Parametri!$B$12</f>
        <v>24725.839999999997</v>
      </c>
      <c r="T49" s="35">
        <f>G49*Parametri!$B$13</f>
        <v>0</v>
      </c>
      <c r="U49" s="36">
        <f>IF(J49="si",Parametri!$B$14,0)</f>
        <v>0</v>
      </c>
      <c r="V49" s="36">
        <f>IF(K49="si",Parametri!$B$15,0)</f>
        <v>0</v>
      </c>
      <c r="W49" s="36">
        <f>IF(L49="si",Parametri!$B$16,0)</f>
        <v>938.92</v>
      </c>
      <c r="X49" s="37">
        <f>IF(M49="si",Parametri!$B$17,0)</f>
        <v>0</v>
      </c>
      <c r="Y49" s="36">
        <f t="shared" si="4"/>
        <v>59230.64</v>
      </c>
      <c r="Z49" s="36">
        <f t="shared" si="5"/>
        <v>5538.62</v>
      </c>
    </row>
    <row r="50" spans="1:26" ht="12.75" customHeight="1">
      <c r="A50" s="1">
        <v>49</v>
      </c>
      <c r="B50" s="48" t="s">
        <v>761</v>
      </c>
      <c r="C50" s="49" t="s">
        <v>665</v>
      </c>
      <c r="D50" s="44" t="s">
        <v>762</v>
      </c>
      <c r="E50" s="49" t="s">
        <v>199</v>
      </c>
      <c r="F50" s="1">
        <v>42</v>
      </c>
      <c r="G50" s="32"/>
      <c r="H50" s="1">
        <v>46</v>
      </c>
      <c r="I50" s="1">
        <v>10</v>
      </c>
      <c r="J50" s="66"/>
      <c r="K50" s="108" t="s">
        <v>83</v>
      </c>
      <c r="L50" s="66"/>
      <c r="M50" s="64"/>
      <c r="N50" s="35">
        <f>H50*Parametri!$B$3</f>
        <v>7523.3</v>
      </c>
      <c r="O50" s="35">
        <f>I50*Parametri!$B$4</f>
        <v>1160.4</v>
      </c>
      <c r="P50" s="35">
        <f>F50*Parametri!$B$7</f>
        <v>2315.46</v>
      </c>
      <c r="Q50" s="35">
        <f>F50*Parametri!$B$8</f>
        <v>5966.1</v>
      </c>
      <c r="R50" s="35">
        <f>I50*Parametri!$B$9</f>
        <v>933.5</v>
      </c>
      <c r="S50" s="35">
        <f>F50*Parametri!$B$12</f>
        <v>13664.279999999999</v>
      </c>
      <c r="T50" s="35">
        <f>G50*Parametri!$B$13</f>
        <v>0</v>
      </c>
      <c r="U50" s="36">
        <f>IF(J50="si",Parametri!$B$14,0)</f>
        <v>0</v>
      </c>
      <c r="V50" s="36">
        <f>IF(K50="si",Parametri!$B$15,0)</f>
        <v>1408.38</v>
      </c>
      <c r="W50" s="36">
        <f>IF(L50="si",Parametri!$B$16,0)</f>
        <v>0</v>
      </c>
      <c r="X50" s="37">
        <f>IF(M50="si",Parametri!$B$17,0)</f>
        <v>0</v>
      </c>
      <c r="Y50" s="36">
        <f t="shared" si="4"/>
        <v>32971.42</v>
      </c>
      <c r="Z50" s="36">
        <f t="shared" si="5"/>
        <v>3083.14</v>
      </c>
    </row>
    <row r="51" spans="1:26" ht="12.75" customHeight="1">
      <c r="A51" s="1">
        <v>50</v>
      </c>
      <c r="B51" s="48" t="s">
        <v>763</v>
      </c>
      <c r="C51" s="49" t="s">
        <v>665</v>
      </c>
      <c r="D51" s="44" t="s">
        <v>754</v>
      </c>
      <c r="E51" s="49" t="s">
        <v>199</v>
      </c>
      <c r="F51" s="1">
        <v>57</v>
      </c>
      <c r="G51" s="32"/>
      <c r="H51" s="1">
        <v>62</v>
      </c>
      <c r="I51" s="1">
        <v>13</v>
      </c>
      <c r="J51" s="66"/>
      <c r="K51" s="66"/>
      <c r="L51" s="66"/>
      <c r="M51" s="64"/>
      <c r="N51" s="35">
        <f>H51*Parametri!$B$3</f>
        <v>10140.1</v>
      </c>
      <c r="O51" s="35">
        <f>I51*Parametri!$B$4</f>
        <v>1508.52</v>
      </c>
      <c r="P51" s="35">
        <f>F51*Parametri!$B$7</f>
        <v>3142.4100000000003</v>
      </c>
      <c r="Q51" s="35">
        <f>F51*Parametri!$B$8</f>
        <v>8096.85</v>
      </c>
      <c r="R51" s="35">
        <f>I51*Parametri!$B$9</f>
        <v>1213.55</v>
      </c>
      <c r="S51" s="35">
        <f>F51*Parametri!$B$12</f>
        <v>18544.379999999997</v>
      </c>
      <c r="T51" s="35">
        <f>G51*Parametri!$B$13</f>
        <v>0</v>
      </c>
      <c r="U51" s="36">
        <f>IF(J51="si",Parametri!$B$14,0)</f>
        <v>0</v>
      </c>
      <c r="V51" s="36">
        <f>IF(K51="si",Parametri!$B$15,0)</f>
        <v>0</v>
      </c>
      <c r="W51" s="36">
        <f>IF(L51="si",Parametri!$B$16,0)</f>
        <v>0</v>
      </c>
      <c r="X51" s="37">
        <f>IF(M51="si",Parametri!$B$17,0)</f>
        <v>0</v>
      </c>
      <c r="Y51" s="36">
        <f aca="true" t="shared" si="6" ref="Y51:Y66">SUM(N51:X51)</f>
        <v>42645.81</v>
      </c>
      <c r="Z51" s="36">
        <f aca="true" t="shared" si="7" ref="Z51:Z66">ROUND((Y51/90.9*100)*8.5%,2)</f>
        <v>3987.78</v>
      </c>
    </row>
    <row r="52" spans="1:26" ht="12.75" customHeight="1">
      <c r="A52" s="1">
        <v>51</v>
      </c>
      <c r="B52" s="48" t="s">
        <v>764</v>
      </c>
      <c r="C52" s="49" t="s">
        <v>665</v>
      </c>
      <c r="D52" s="44" t="s">
        <v>765</v>
      </c>
      <c r="E52" s="49" t="s">
        <v>209</v>
      </c>
      <c r="F52" s="1">
        <v>73</v>
      </c>
      <c r="G52" s="32"/>
      <c r="H52" s="1">
        <v>77</v>
      </c>
      <c r="I52" s="1">
        <v>19</v>
      </c>
      <c r="J52" s="66"/>
      <c r="K52" s="66"/>
      <c r="L52" s="66"/>
      <c r="M52" s="64"/>
      <c r="N52" s="35">
        <f>H52*Parametri!$B$3</f>
        <v>12593.35</v>
      </c>
      <c r="O52" s="35">
        <f>I52*Parametri!$B$4</f>
        <v>2204.76</v>
      </c>
      <c r="P52" s="35">
        <f>F52*Parametri!$B$7</f>
        <v>4024.4900000000002</v>
      </c>
      <c r="Q52" s="35">
        <f>F52*Parametri!$B$8</f>
        <v>10369.650000000001</v>
      </c>
      <c r="R52" s="35">
        <f>I52*Parametri!$B$9</f>
        <v>1773.6499999999999</v>
      </c>
      <c r="S52" s="35">
        <f>F52*Parametri!$B$12</f>
        <v>23749.82</v>
      </c>
      <c r="T52" s="35">
        <f>G52*Parametri!$B$13</f>
        <v>0</v>
      </c>
      <c r="U52" s="36">
        <f>IF(J52="si",Parametri!$B$14,0)</f>
        <v>0</v>
      </c>
      <c r="V52" s="36">
        <f>IF(K52="si",Parametri!$B$15,0)</f>
        <v>0</v>
      </c>
      <c r="W52" s="36">
        <f>IF(L52="si",Parametri!$B$16,0)</f>
        <v>0</v>
      </c>
      <c r="X52" s="37">
        <f>IF(M52="si",Parametri!$B$17,0)</f>
        <v>0</v>
      </c>
      <c r="Y52" s="36">
        <f t="shared" si="6"/>
        <v>54715.72</v>
      </c>
      <c r="Z52" s="36">
        <f t="shared" si="7"/>
        <v>5116.43</v>
      </c>
    </row>
    <row r="53" spans="1:26" ht="12.75" customHeight="1">
      <c r="A53" s="1">
        <v>52</v>
      </c>
      <c r="B53" s="48" t="s">
        <v>766</v>
      </c>
      <c r="C53" s="49" t="s">
        <v>665</v>
      </c>
      <c r="D53" s="44" t="s">
        <v>767</v>
      </c>
      <c r="E53" s="49" t="s">
        <v>213</v>
      </c>
      <c r="F53" s="1">
        <v>49</v>
      </c>
      <c r="G53" s="32"/>
      <c r="H53" s="1">
        <v>54</v>
      </c>
      <c r="I53" s="1">
        <v>12</v>
      </c>
      <c r="J53" s="66"/>
      <c r="K53" s="66"/>
      <c r="L53" s="66"/>
      <c r="M53" s="64"/>
      <c r="N53" s="35">
        <f>H53*Parametri!$B$3</f>
        <v>8831.7</v>
      </c>
      <c r="O53" s="35">
        <f>I53*Parametri!$B$4</f>
        <v>1392.48</v>
      </c>
      <c r="P53" s="35">
        <f>F53*Parametri!$B$7</f>
        <v>2701.3700000000003</v>
      </c>
      <c r="Q53" s="35">
        <f>F53*Parametri!$B$8</f>
        <v>6960.450000000001</v>
      </c>
      <c r="R53" s="35">
        <f>I53*Parametri!$B$9</f>
        <v>1120.1999999999998</v>
      </c>
      <c r="S53" s="35">
        <f>F53*Parametri!$B$12</f>
        <v>15941.659999999998</v>
      </c>
      <c r="T53" s="35">
        <f>G53*Parametri!$B$13</f>
        <v>0</v>
      </c>
      <c r="U53" s="36">
        <f>IF(J53="si",Parametri!$B$14,0)</f>
        <v>0</v>
      </c>
      <c r="V53" s="36">
        <f>IF(K53="si",Parametri!$B$15,0)</f>
        <v>0</v>
      </c>
      <c r="W53" s="36">
        <f>IF(L53="si",Parametri!$B$16,0)</f>
        <v>0</v>
      </c>
      <c r="X53" s="37">
        <f>IF(M53="si",Parametri!$B$17,0)</f>
        <v>0</v>
      </c>
      <c r="Y53" s="36">
        <f t="shared" si="6"/>
        <v>36947.86</v>
      </c>
      <c r="Z53" s="36">
        <f t="shared" si="7"/>
        <v>3454.97</v>
      </c>
    </row>
    <row r="54" spans="1:26" ht="12.75" customHeight="1">
      <c r="A54" s="1">
        <v>53</v>
      </c>
      <c r="B54" s="48" t="s">
        <v>768</v>
      </c>
      <c r="C54" s="49" t="s">
        <v>665</v>
      </c>
      <c r="D54" s="44" t="s">
        <v>769</v>
      </c>
      <c r="E54" s="49" t="s">
        <v>217</v>
      </c>
      <c r="F54" s="1">
        <v>63</v>
      </c>
      <c r="G54" s="32"/>
      <c r="H54" s="1">
        <v>66</v>
      </c>
      <c r="I54" s="1">
        <v>14</v>
      </c>
      <c r="J54" s="66"/>
      <c r="K54" s="66"/>
      <c r="L54" s="66"/>
      <c r="M54" s="64"/>
      <c r="N54" s="35">
        <f>H54*Parametri!$B$3</f>
        <v>10794.300000000001</v>
      </c>
      <c r="O54" s="35">
        <f>I54*Parametri!$B$4</f>
        <v>1624.5600000000002</v>
      </c>
      <c r="P54" s="35">
        <f>F54*Parametri!$B$7</f>
        <v>3473.19</v>
      </c>
      <c r="Q54" s="35">
        <f>F54*Parametri!$B$8</f>
        <v>8949.150000000001</v>
      </c>
      <c r="R54" s="35">
        <f>I54*Parametri!$B$9</f>
        <v>1306.8999999999999</v>
      </c>
      <c r="S54" s="35">
        <f>F54*Parametri!$B$12</f>
        <v>20496.42</v>
      </c>
      <c r="T54" s="35">
        <f>G54*Parametri!$B$13</f>
        <v>0</v>
      </c>
      <c r="U54" s="36">
        <f>IF(J54="si",Parametri!$B$14,0)</f>
        <v>0</v>
      </c>
      <c r="V54" s="36">
        <f>IF(K54="si",Parametri!$B$15,0)</f>
        <v>0</v>
      </c>
      <c r="W54" s="36">
        <f>IF(L54="si",Parametri!$B$16,0)</f>
        <v>0</v>
      </c>
      <c r="X54" s="37">
        <f>IF(M54="si",Parametri!$B$17,0)</f>
        <v>0</v>
      </c>
      <c r="Y54" s="36">
        <f t="shared" si="6"/>
        <v>46644.520000000004</v>
      </c>
      <c r="Z54" s="36">
        <f t="shared" si="7"/>
        <v>4361.7</v>
      </c>
    </row>
    <row r="55" spans="1:26" ht="12.75" customHeight="1">
      <c r="A55" s="1">
        <v>54</v>
      </c>
      <c r="B55" s="48" t="s">
        <v>770</v>
      </c>
      <c r="C55" s="49" t="s">
        <v>665</v>
      </c>
      <c r="D55" s="44" t="s">
        <v>771</v>
      </c>
      <c r="E55" s="49" t="s">
        <v>217</v>
      </c>
      <c r="F55" s="1">
        <v>51</v>
      </c>
      <c r="G55" s="32"/>
      <c r="H55" s="1">
        <v>55</v>
      </c>
      <c r="I55" s="1">
        <v>12</v>
      </c>
      <c r="J55" s="66"/>
      <c r="K55" s="66"/>
      <c r="L55" s="66"/>
      <c r="M55" s="64"/>
      <c r="N55" s="35">
        <f>H55*Parametri!$B$3</f>
        <v>8995.25</v>
      </c>
      <c r="O55" s="35">
        <f>I55*Parametri!$B$4</f>
        <v>1392.48</v>
      </c>
      <c r="P55" s="35">
        <f>F55*Parametri!$B$7</f>
        <v>2811.63</v>
      </c>
      <c r="Q55" s="35">
        <f>F55*Parametri!$B$8</f>
        <v>7244.55</v>
      </c>
      <c r="R55" s="35">
        <f>I55*Parametri!$B$9</f>
        <v>1120.1999999999998</v>
      </c>
      <c r="S55" s="35">
        <f>F55*Parametri!$B$12</f>
        <v>16592.34</v>
      </c>
      <c r="T55" s="35">
        <f>G55*Parametri!$B$13</f>
        <v>0</v>
      </c>
      <c r="U55" s="36">
        <f>IF(J55="si",Parametri!$B$14,0)</f>
        <v>0</v>
      </c>
      <c r="V55" s="36">
        <f>IF(K55="si",Parametri!$B$15,0)</f>
        <v>0</v>
      </c>
      <c r="W55" s="36">
        <f>IF(L55="si",Parametri!$B$16,0)</f>
        <v>0</v>
      </c>
      <c r="X55" s="37">
        <f>IF(M55="si",Parametri!$B$17,0)</f>
        <v>0</v>
      </c>
      <c r="Y55" s="36">
        <f t="shared" si="6"/>
        <v>38156.45</v>
      </c>
      <c r="Z55" s="36">
        <f t="shared" si="7"/>
        <v>3567.98</v>
      </c>
    </row>
    <row r="56" spans="1:26" ht="12.75" customHeight="1">
      <c r="A56" s="1">
        <v>55</v>
      </c>
      <c r="B56" s="48" t="s">
        <v>772</v>
      </c>
      <c r="C56" s="49" t="s">
        <v>665</v>
      </c>
      <c r="D56" s="44" t="s">
        <v>773</v>
      </c>
      <c r="E56" s="49" t="s">
        <v>221</v>
      </c>
      <c r="F56" s="1">
        <v>44</v>
      </c>
      <c r="G56" s="32"/>
      <c r="H56" s="1">
        <v>46</v>
      </c>
      <c r="I56" s="1">
        <v>11</v>
      </c>
      <c r="J56" s="66"/>
      <c r="K56" s="66"/>
      <c r="L56" s="66"/>
      <c r="M56" s="64"/>
      <c r="N56" s="35">
        <f>H56*Parametri!$B$3</f>
        <v>7523.3</v>
      </c>
      <c r="O56" s="35">
        <f>I56*Parametri!$B$4</f>
        <v>1276.44</v>
      </c>
      <c r="P56" s="35">
        <f>F56*Parametri!$B$7</f>
        <v>2425.7200000000003</v>
      </c>
      <c r="Q56" s="35">
        <f>F56*Parametri!$B$8</f>
        <v>6250.200000000001</v>
      </c>
      <c r="R56" s="35">
        <f>I56*Parametri!$B$9</f>
        <v>1026.85</v>
      </c>
      <c r="S56" s="35">
        <f>F56*Parametri!$B$12</f>
        <v>14314.96</v>
      </c>
      <c r="T56" s="35">
        <f>G56*Parametri!$B$13</f>
        <v>0</v>
      </c>
      <c r="U56" s="36">
        <f>IF(J56="si",Parametri!$B$14,0)</f>
        <v>0</v>
      </c>
      <c r="V56" s="36">
        <f>IF(K56="si",Parametri!$B$15,0)</f>
        <v>0</v>
      </c>
      <c r="W56" s="36">
        <f>IF(L56="si",Parametri!$B$16,0)</f>
        <v>0</v>
      </c>
      <c r="X56" s="37">
        <f>IF(M56="si",Parametri!$B$17,0)</f>
        <v>0</v>
      </c>
      <c r="Y56" s="36">
        <f t="shared" si="6"/>
        <v>32817.47</v>
      </c>
      <c r="Z56" s="36">
        <f t="shared" si="7"/>
        <v>3068.74</v>
      </c>
    </row>
    <row r="57" spans="1:26" ht="12.75" customHeight="1">
      <c r="A57" s="1">
        <v>56</v>
      </c>
      <c r="B57" s="48" t="s">
        <v>774</v>
      </c>
      <c r="C57" s="49" t="s">
        <v>665</v>
      </c>
      <c r="D57" s="44" t="s">
        <v>775</v>
      </c>
      <c r="E57" s="49" t="s">
        <v>228</v>
      </c>
      <c r="F57" s="1">
        <v>50</v>
      </c>
      <c r="G57" s="32"/>
      <c r="H57" s="1">
        <v>54</v>
      </c>
      <c r="I57" s="1">
        <v>13</v>
      </c>
      <c r="J57" s="66"/>
      <c r="K57" s="66"/>
      <c r="L57" s="66"/>
      <c r="M57" s="64"/>
      <c r="N57" s="35">
        <f>H57*Parametri!$B$3</f>
        <v>8831.7</v>
      </c>
      <c r="O57" s="35">
        <f>I57*Parametri!$B$4</f>
        <v>1508.52</v>
      </c>
      <c r="P57" s="35">
        <f>F57*Parametri!$B$7</f>
        <v>2756.5</v>
      </c>
      <c r="Q57" s="35">
        <f>F57*Parametri!$B$8</f>
        <v>7102.500000000001</v>
      </c>
      <c r="R57" s="35">
        <f>I57*Parametri!$B$9</f>
        <v>1213.55</v>
      </c>
      <c r="S57" s="35">
        <f>F57*Parametri!$B$12</f>
        <v>16266.999999999998</v>
      </c>
      <c r="T57" s="35">
        <f>G57*Parametri!$B$13</f>
        <v>0</v>
      </c>
      <c r="U57" s="36">
        <f>IF(J57="si",Parametri!$B$14,0)</f>
        <v>0</v>
      </c>
      <c r="V57" s="36">
        <f>IF(K57="si",Parametri!$B$15,0)</f>
        <v>0</v>
      </c>
      <c r="W57" s="36">
        <f>IF(L57="si",Parametri!$B$16,0)</f>
        <v>0</v>
      </c>
      <c r="X57" s="37">
        <f>IF(M57="si",Parametri!$B$17,0)</f>
        <v>0</v>
      </c>
      <c r="Y57" s="36">
        <f t="shared" si="6"/>
        <v>37679.77</v>
      </c>
      <c r="Z57" s="36">
        <f t="shared" si="7"/>
        <v>3523.41</v>
      </c>
    </row>
    <row r="58" spans="1:26" ht="12.75" customHeight="1">
      <c r="A58" s="1">
        <v>57</v>
      </c>
      <c r="B58" s="48" t="s">
        <v>776</v>
      </c>
      <c r="C58" s="49" t="s">
        <v>665</v>
      </c>
      <c r="D58" s="44" t="s">
        <v>777</v>
      </c>
      <c r="E58" s="49" t="s">
        <v>230</v>
      </c>
      <c r="F58" s="1">
        <v>39</v>
      </c>
      <c r="G58" s="32"/>
      <c r="H58" s="1">
        <v>42</v>
      </c>
      <c r="I58" s="1">
        <v>10</v>
      </c>
      <c r="J58" s="66"/>
      <c r="K58" s="66"/>
      <c r="L58" s="66"/>
      <c r="M58" s="64"/>
      <c r="N58" s="35">
        <f>H58*Parametri!$B$3</f>
        <v>6869.1</v>
      </c>
      <c r="O58" s="35">
        <f>I58*Parametri!$B$4</f>
        <v>1160.4</v>
      </c>
      <c r="P58" s="35">
        <f>F58*Parametri!$B$7</f>
        <v>2150.07</v>
      </c>
      <c r="Q58" s="35">
        <f>F58*Parametri!$B$8</f>
        <v>5539.950000000001</v>
      </c>
      <c r="R58" s="35">
        <f>I58*Parametri!$B$9</f>
        <v>933.5</v>
      </c>
      <c r="S58" s="35">
        <f>F58*Parametri!$B$12</f>
        <v>12688.259999999998</v>
      </c>
      <c r="T58" s="35">
        <f>G58*Parametri!$B$13</f>
        <v>0</v>
      </c>
      <c r="U58" s="36">
        <f>IF(J58="si",Parametri!$B$14,0)</f>
        <v>0</v>
      </c>
      <c r="V58" s="36">
        <f>IF(K58="si",Parametri!$B$15,0)</f>
        <v>0</v>
      </c>
      <c r="W58" s="36">
        <f>IF(L58="si",Parametri!$B$16,0)</f>
        <v>0</v>
      </c>
      <c r="X58" s="37">
        <f>IF(M58="si",Parametri!$B$17,0)</f>
        <v>0</v>
      </c>
      <c r="Y58" s="36">
        <f t="shared" si="6"/>
        <v>29341.28</v>
      </c>
      <c r="Z58" s="36">
        <f t="shared" si="7"/>
        <v>2743.68</v>
      </c>
    </row>
    <row r="59" spans="1:26" ht="12.75" customHeight="1">
      <c r="A59" s="1">
        <v>58</v>
      </c>
      <c r="B59" s="48" t="s">
        <v>778</v>
      </c>
      <c r="C59" s="49" t="s">
        <v>665</v>
      </c>
      <c r="D59" s="44" t="s">
        <v>779</v>
      </c>
      <c r="E59" s="49" t="s">
        <v>233</v>
      </c>
      <c r="F59" s="1">
        <v>54</v>
      </c>
      <c r="G59" s="32"/>
      <c r="H59" s="1">
        <v>61</v>
      </c>
      <c r="I59" s="1">
        <v>15</v>
      </c>
      <c r="J59" s="66"/>
      <c r="K59" s="66"/>
      <c r="L59" s="66"/>
      <c r="M59" s="64"/>
      <c r="N59" s="35">
        <f>H59*Parametri!$B$3</f>
        <v>9976.550000000001</v>
      </c>
      <c r="O59" s="35">
        <f>I59*Parametri!$B$4</f>
        <v>1740.6000000000001</v>
      </c>
      <c r="P59" s="35">
        <f>F59*Parametri!$B$7</f>
        <v>2977.02</v>
      </c>
      <c r="Q59" s="35">
        <f>F59*Parametri!$B$8</f>
        <v>7670.700000000001</v>
      </c>
      <c r="R59" s="35">
        <f>I59*Parametri!$B$9</f>
        <v>1400.25</v>
      </c>
      <c r="S59" s="35">
        <f>F59*Parametri!$B$12</f>
        <v>17568.359999999997</v>
      </c>
      <c r="T59" s="35">
        <f>G59*Parametri!$B$13</f>
        <v>0</v>
      </c>
      <c r="U59" s="36">
        <f>IF(J59="si",Parametri!$B$14,0)</f>
        <v>0</v>
      </c>
      <c r="V59" s="36">
        <f>IF(K59="si",Parametri!$B$15,0)</f>
        <v>0</v>
      </c>
      <c r="W59" s="36">
        <f>IF(L59="si",Parametri!$B$16,0)</f>
        <v>0</v>
      </c>
      <c r="X59" s="37">
        <f>IF(M59="si",Parametri!$B$17,0)</f>
        <v>0</v>
      </c>
      <c r="Y59" s="36">
        <f t="shared" si="6"/>
        <v>41333.479999999996</v>
      </c>
      <c r="Z59" s="36">
        <f t="shared" si="7"/>
        <v>3865.07</v>
      </c>
    </row>
    <row r="60" spans="1:26" ht="12.75" customHeight="1">
      <c r="A60" s="1">
        <v>59</v>
      </c>
      <c r="B60" s="48" t="s">
        <v>780</v>
      </c>
      <c r="C60" s="49" t="s">
        <v>665</v>
      </c>
      <c r="D60" s="44" t="s">
        <v>781</v>
      </c>
      <c r="E60" s="49" t="s">
        <v>233</v>
      </c>
      <c r="F60" s="1">
        <v>79</v>
      </c>
      <c r="G60" s="32"/>
      <c r="H60" s="1">
        <v>82</v>
      </c>
      <c r="I60" s="1">
        <v>19</v>
      </c>
      <c r="J60" s="66"/>
      <c r="K60" s="66"/>
      <c r="L60" s="108" t="s">
        <v>83</v>
      </c>
      <c r="M60" s="64"/>
      <c r="N60" s="35">
        <f>H60*Parametri!$B$3</f>
        <v>13411.1</v>
      </c>
      <c r="O60" s="35">
        <f>I60*Parametri!$B$4</f>
        <v>2204.76</v>
      </c>
      <c r="P60" s="35">
        <f>F60*Parametri!$B$7</f>
        <v>4355.27</v>
      </c>
      <c r="Q60" s="35">
        <f>F60*Parametri!$B$8</f>
        <v>11221.95</v>
      </c>
      <c r="R60" s="35">
        <f>I60*Parametri!$B$9</f>
        <v>1773.6499999999999</v>
      </c>
      <c r="S60" s="35">
        <f>F60*Parametri!$B$12</f>
        <v>25701.859999999997</v>
      </c>
      <c r="T60" s="35">
        <f>G60*Parametri!$B$13</f>
        <v>0</v>
      </c>
      <c r="U60" s="36">
        <f>IF(J60="si",Parametri!$B$14,0)</f>
        <v>0</v>
      </c>
      <c r="V60" s="36">
        <f>IF(K60="si",Parametri!$B$15,0)</f>
        <v>0</v>
      </c>
      <c r="W60" s="36">
        <f>IF(L60="si",Parametri!$B$16,0)</f>
        <v>938.92</v>
      </c>
      <c r="X60" s="37">
        <f>IF(M60="si",Parametri!$B$17,0)</f>
        <v>0</v>
      </c>
      <c r="Y60" s="36">
        <f t="shared" si="6"/>
        <v>59607.509999999995</v>
      </c>
      <c r="Z60" s="36">
        <f t="shared" si="7"/>
        <v>5573.86</v>
      </c>
    </row>
    <row r="61" spans="1:26" ht="12.75" customHeight="1">
      <c r="A61" s="1">
        <v>60</v>
      </c>
      <c r="B61" s="48" t="s">
        <v>782</v>
      </c>
      <c r="C61" s="49" t="s">
        <v>665</v>
      </c>
      <c r="D61" s="44" t="s">
        <v>783</v>
      </c>
      <c r="E61" s="49" t="s">
        <v>233</v>
      </c>
      <c r="F61" s="1">
        <v>62</v>
      </c>
      <c r="G61" s="32"/>
      <c r="H61" s="1">
        <v>71</v>
      </c>
      <c r="I61" s="1">
        <v>18</v>
      </c>
      <c r="J61" s="66"/>
      <c r="K61" s="66"/>
      <c r="L61" s="66"/>
      <c r="M61" s="64"/>
      <c r="N61" s="35">
        <f>H61*Parametri!$B$3</f>
        <v>11612.050000000001</v>
      </c>
      <c r="O61" s="35">
        <f>I61*Parametri!$B$4</f>
        <v>2088.7200000000003</v>
      </c>
      <c r="P61" s="35">
        <f>F61*Parametri!$B$7</f>
        <v>3418.06</v>
      </c>
      <c r="Q61" s="35">
        <f>F61*Parametri!$B$8</f>
        <v>8807.1</v>
      </c>
      <c r="R61" s="35">
        <f>I61*Parametri!$B$9</f>
        <v>1680.3</v>
      </c>
      <c r="S61" s="35">
        <f>F61*Parametri!$B$12</f>
        <v>20171.079999999998</v>
      </c>
      <c r="T61" s="35">
        <f>G61*Parametri!$B$13</f>
        <v>0</v>
      </c>
      <c r="U61" s="36">
        <f>IF(J61="si",Parametri!$B$14,0)</f>
        <v>0</v>
      </c>
      <c r="V61" s="36">
        <f>IF(K61="si",Parametri!$B$15,0)</f>
        <v>0</v>
      </c>
      <c r="W61" s="36">
        <f>IF(L61="si",Parametri!$B$16,0)</f>
        <v>0</v>
      </c>
      <c r="X61" s="37">
        <f>IF(M61="si",Parametri!$B$17,0)</f>
        <v>0</v>
      </c>
      <c r="Y61" s="36">
        <f t="shared" si="6"/>
        <v>47777.31</v>
      </c>
      <c r="Z61" s="36">
        <f t="shared" si="7"/>
        <v>4467.63</v>
      </c>
    </row>
    <row r="62" spans="1:26" ht="12.75" customHeight="1">
      <c r="A62" s="1">
        <v>61</v>
      </c>
      <c r="B62" s="48" t="s">
        <v>784</v>
      </c>
      <c r="C62" s="49" t="s">
        <v>665</v>
      </c>
      <c r="D62" s="44" t="s">
        <v>785</v>
      </c>
      <c r="E62" s="49" t="s">
        <v>233</v>
      </c>
      <c r="F62" s="1">
        <v>32</v>
      </c>
      <c r="G62" s="32"/>
      <c r="H62" s="1">
        <v>35</v>
      </c>
      <c r="I62" s="1">
        <v>10</v>
      </c>
      <c r="J62" s="66"/>
      <c r="K62" s="66"/>
      <c r="L62" s="66"/>
      <c r="M62" s="64"/>
      <c r="N62" s="35">
        <f>H62*Parametri!$B$3</f>
        <v>5724.25</v>
      </c>
      <c r="O62" s="35">
        <f>I62*Parametri!$B$4</f>
        <v>1160.4</v>
      </c>
      <c r="P62" s="35">
        <f>F62*Parametri!$B$7</f>
        <v>1764.16</v>
      </c>
      <c r="Q62" s="35">
        <f>F62*Parametri!$B$8</f>
        <v>4545.6</v>
      </c>
      <c r="R62" s="35">
        <f>I62*Parametri!$B$9</f>
        <v>933.5</v>
      </c>
      <c r="S62" s="35">
        <f>F62*Parametri!$B$12</f>
        <v>10410.88</v>
      </c>
      <c r="T62" s="35">
        <f>G62*Parametri!$B$13</f>
        <v>0</v>
      </c>
      <c r="U62" s="36">
        <f>IF(J62="si",Parametri!$B$14,0)</f>
        <v>0</v>
      </c>
      <c r="V62" s="36">
        <f>IF(K62="si",Parametri!$B$15,0)</f>
        <v>0</v>
      </c>
      <c r="W62" s="36">
        <f>IF(L62="si",Parametri!$B$16,0)</f>
        <v>0</v>
      </c>
      <c r="X62" s="37">
        <f>IF(M62="si",Parametri!$B$17,0)</f>
        <v>0</v>
      </c>
      <c r="Y62" s="36">
        <f t="shared" si="6"/>
        <v>24538.79</v>
      </c>
      <c r="Z62" s="36">
        <f t="shared" si="7"/>
        <v>2294.61</v>
      </c>
    </row>
    <row r="63" spans="1:26" ht="12.75" customHeight="1">
      <c r="A63" s="1">
        <v>62</v>
      </c>
      <c r="B63" s="48" t="s">
        <v>786</v>
      </c>
      <c r="C63" s="49" t="s">
        <v>665</v>
      </c>
      <c r="D63" s="44" t="s">
        <v>787</v>
      </c>
      <c r="E63" s="49" t="s">
        <v>233</v>
      </c>
      <c r="F63" s="1">
        <v>47</v>
      </c>
      <c r="G63" s="32"/>
      <c r="H63" s="1">
        <v>52</v>
      </c>
      <c r="I63" s="1">
        <v>11</v>
      </c>
      <c r="J63" s="66"/>
      <c r="K63" s="66"/>
      <c r="L63" s="66"/>
      <c r="M63" s="64"/>
      <c r="N63" s="35">
        <f>H63*Parametri!$B$3</f>
        <v>8504.6</v>
      </c>
      <c r="O63" s="35">
        <f>I63*Parametri!$B$4</f>
        <v>1276.44</v>
      </c>
      <c r="P63" s="35">
        <f>F63*Parametri!$B$7</f>
        <v>2591.11</v>
      </c>
      <c r="Q63" s="35">
        <f>F63*Parametri!$B$8</f>
        <v>6676.35</v>
      </c>
      <c r="R63" s="35">
        <f>I63*Parametri!$B$9</f>
        <v>1026.85</v>
      </c>
      <c r="S63" s="35">
        <f>F63*Parametri!$B$12</f>
        <v>15290.98</v>
      </c>
      <c r="T63" s="35">
        <f>G63*Parametri!$B$13</f>
        <v>0</v>
      </c>
      <c r="U63" s="36">
        <f>IF(J63="si",Parametri!$B$14,0)</f>
        <v>0</v>
      </c>
      <c r="V63" s="36">
        <f>IF(K63="si",Parametri!$B$15,0)</f>
        <v>0</v>
      </c>
      <c r="W63" s="36">
        <f>IF(L63="si",Parametri!$B$16,0)</f>
        <v>0</v>
      </c>
      <c r="X63" s="37">
        <f>IF(M63="si",Parametri!$B$17,0)</f>
        <v>0</v>
      </c>
      <c r="Y63" s="36">
        <f t="shared" si="6"/>
        <v>35366.33</v>
      </c>
      <c r="Z63" s="36">
        <f t="shared" si="7"/>
        <v>3307.08</v>
      </c>
    </row>
    <row r="64" spans="1:26" ht="12.75" customHeight="1">
      <c r="A64" s="1">
        <v>63</v>
      </c>
      <c r="B64" s="48" t="s">
        <v>788</v>
      </c>
      <c r="C64" s="49" t="s">
        <v>665</v>
      </c>
      <c r="D64" s="44" t="s">
        <v>789</v>
      </c>
      <c r="E64" s="49" t="s">
        <v>239</v>
      </c>
      <c r="F64" s="1">
        <v>77</v>
      </c>
      <c r="G64" s="32"/>
      <c r="H64" s="1">
        <v>81</v>
      </c>
      <c r="I64" s="1">
        <v>22</v>
      </c>
      <c r="J64" s="66"/>
      <c r="K64" s="66"/>
      <c r="L64" s="108" t="s">
        <v>83</v>
      </c>
      <c r="M64" s="64"/>
      <c r="N64" s="35">
        <f>H64*Parametri!$B$3</f>
        <v>13247.550000000001</v>
      </c>
      <c r="O64" s="35">
        <f>I64*Parametri!$B$4</f>
        <v>2552.88</v>
      </c>
      <c r="P64" s="35">
        <f>F64*Parametri!$B$7</f>
        <v>4245.01</v>
      </c>
      <c r="Q64" s="35">
        <f>F64*Parametri!$B$8</f>
        <v>10937.85</v>
      </c>
      <c r="R64" s="35">
        <f>I64*Parametri!$B$9</f>
        <v>2053.7</v>
      </c>
      <c r="S64" s="35">
        <f>F64*Parametri!$B$12</f>
        <v>25051.179999999997</v>
      </c>
      <c r="T64" s="35">
        <f>G64*Parametri!$B$13</f>
        <v>0</v>
      </c>
      <c r="U64" s="36">
        <f>IF(J64="si",Parametri!$B$14,0)</f>
        <v>0</v>
      </c>
      <c r="V64" s="36">
        <f>IF(K64="si",Parametri!$B$15,0)</f>
        <v>0</v>
      </c>
      <c r="W64" s="36">
        <f>IF(L64="si",Parametri!$B$16,0)</f>
        <v>938.92</v>
      </c>
      <c r="X64" s="37">
        <f>IF(M64="si",Parametri!$B$17,0)</f>
        <v>0</v>
      </c>
      <c r="Y64" s="36">
        <f t="shared" si="6"/>
        <v>59027.09</v>
      </c>
      <c r="Z64" s="36">
        <f t="shared" si="7"/>
        <v>5519.58</v>
      </c>
    </row>
    <row r="65" spans="1:26" ht="12.75" customHeight="1">
      <c r="A65" s="1">
        <v>64</v>
      </c>
      <c r="B65" s="48" t="s">
        <v>790</v>
      </c>
      <c r="C65" s="49" t="s">
        <v>665</v>
      </c>
      <c r="D65" s="44" t="s">
        <v>791</v>
      </c>
      <c r="E65" s="49" t="s">
        <v>239</v>
      </c>
      <c r="F65" s="1">
        <v>50</v>
      </c>
      <c r="G65" s="32"/>
      <c r="H65" s="1">
        <v>53</v>
      </c>
      <c r="I65" s="1">
        <v>16</v>
      </c>
      <c r="J65" s="66"/>
      <c r="K65" s="66"/>
      <c r="L65" s="66"/>
      <c r="M65" s="64"/>
      <c r="N65" s="35">
        <f>H65*Parametri!$B$3</f>
        <v>8668.150000000001</v>
      </c>
      <c r="O65" s="35">
        <f>I65*Parametri!$B$4</f>
        <v>1856.64</v>
      </c>
      <c r="P65" s="35">
        <f>F65*Parametri!$B$7</f>
        <v>2756.5</v>
      </c>
      <c r="Q65" s="35">
        <f>F65*Parametri!$B$8</f>
        <v>7102.500000000001</v>
      </c>
      <c r="R65" s="35">
        <f>I65*Parametri!$B$9</f>
        <v>1493.6</v>
      </c>
      <c r="S65" s="35">
        <f>F65*Parametri!$B$12</f>
        <v>16266.999999999998</v>
      </c>
      <c r="T65" s="35">
        <f>G65*Parametri!$B$13</f>
        <v>0</v>
      </c>
      <c r="U65" s="36">
        <f>IF(J65="si",Parametri!$B$14,0)</f>
        <v>0</v>
      </c>
      <c r="V65" s="36">
        <f>IF(K65="si",Parametri!$B$15,0)</f>
        <v>0</v>
      </c>
      <c r="W65" s="36">
        <f>IF(L65="si",Parametri!$B$16,0)</f>
        <v>0</v>
      </c>
      <c r="X65" s="37">
        <f>IF(M65="si",Parametri!$B$17,0)</f>
        <v>0</v>
      </c>
      <c r="Y65" s="36">
        <f t="shared" si="6"/>
        <v>38144.39</v>
      </c>
      <c r="Z65" s="36">
        <f t="shared" si="7"/>
        <v>3566.86</v>
      </c>
    </row>
    <row r="66" spans="1:26" ht="12.75" customHeight="1">
      <c r="A66" s="1">
        <v>65</v>
      </c>
      <c r="B66" s="48" t="s">
        <v>792</v>
      </c>
      <c r="C66" s="49" t="s">
        <v>665</v>
      </c>
      <c r="D66" s="44" t="s">
        <v>793</v>
      </c>
      <c r="E66" s="49" t="s">
        <v>248</v>
      </c>
      <c r="F66" s="1">
        <v>67</v>
      </c>
      <c r="G66" s="32"/>
      <c r="H66" s="1">
        <v>70</v>
      </c>
      <c r="I66" s="1">
        <v>14</v>
      </c>
      <c r="J66" s="66"/>
      <c r="K66" s="66"/>
      <c r="L66" s="66"/>
      <c r="M66" s="64"/>
      <c r="N66" s="35">
        <f>H66*Parametri!$B$3</f>
        <v>11448.5</v>
      </c>
      <c r="O66" s="35">
        <f>I66*Parametri!$B$4</f>
        <v>1624.5600000000002</v>
      </c>
      <c r="P66" s="35">
        <f>F66*Parametri!$B$7</f>
        <v>3693.71</v>
      </c>
      <c r="Q66" s="35">
        <f>F66*Parametri!$B$8</f>
        <v>9517.35</v>
      </c>
      <c r="R66" s="35">
        <f>I66*Parametri!$B$9</f>
        <v>1306.8999999999999</v>
      </c>
      <c r="S66" s="35">
        <f>F66*Parametri!$B$12</f>
        <v>21797.78</v>
      </c>
      <c r="T66" s="35">
        <f>G66*Parametri!$B$13</f>
        <v>0</v>
      </c>
      <c r="U66" s="36">
        <f>IF(J66="si",Parametri!$B$14,0)</f>
        <v>0</v>
      </c>
      <c r="V66" s="36">
        <f>IF(K66="si",Parametri!$B$15,0)</f>
        <v>0</v>
      </c>
      <c r="W66" s="36">
        <f>IF(L66="si",Parametri!$B$16,0)</f>
        <v>0</v>
      </c>
      <c r="X66" s="37">
        <f>IF(M66="si",Parametri!$B$17,0)</f>
        <v>0</v>
      </c>
      <c r="Y66" s="36">
        <f t="shared" si="6"/>
        <v>49388.8</v>
      </c>
      <c r="Z66" s="36">
        <f t="shared" si="7"/>
        <v>4618.31</v>
      </c>
    </row>
    <row r="67" spans="1:26" ht="12.75" customHeight="1">
      <c r="A67" s="1">
        <v>66</v>
      </c>
      <c r="B67" s="48" t="s">
        <v>794</v>
      </c>
      <c r="C67" s="49" t="s">
        <v>665</v>
      </c>
      <c r="D67" s="44" t="s">
        <v>795</v>
      </c>
      <c r="E67" s="49" t="s">
        <v>253</v>
      </c>
      <c r="F67" s="1">
        <v>58</v>
      </c>
      <c r="G67" s="32"/>
      <c r="H67" s="1">
        <v>57</v>
      </c>
      <c r="I67" s="1">
        <v>14</v>
      </c>
      <c r="J67" s="66"/>
      <c r="K67" s="66"/>
      <c r="L67" s="66"/>
      <c r="M67" s="64"/>
      <c r="N67" s="35">
        <f>H67*Parametri!$B$3</f>
        <v>9322.35</v>
      </c>
      <c r="O67" s="35">
        <f>I67*Parametri!$B$4</f>
        <v>1624.5600000000002</v>
      </c>
      <c r="P67" s="35">
        <f>F67*Parametri!$B$7</f>
        <v>3197.54</v>
      </c>
      <c r="Q67" s="35">
        <f>F67*Parametri!$B$8</f>
        <v>8238.900000000001</v>
      </c>
      <c r="R67" s="35">
        <f>I67*Parametri!$B$9</f>
        <v>1306.8999999999999</v>
      </c>
      <c r="S67" s="35">
        <f>F67*Parametri!$B$12</f>
        <v>18869.719999999998</v>
      </c>
      <c r="T67" s="35">
        <f>G67*Parametri!$B$13</f>
        <v>0</v>
      </c>
      <c r="U67" s="36">
        <f>IF(J67="si",Parametri!$B$14,0)</f>
        <v>0</v>
      </c>
      <c r="V67" s="36">
        <f>IF(K67="si",Parametri!$B$15,0)</f>
        <v>0</v>
      </c>
      <c r="W67" s="36">
        <f>IF(L67="si",Parametri!$B$16,0)</f>
        <v>0</v>
      </c>
      <c r="X67" s="37">
        <f>IF(M67="si",Parametri!$B$17,0)</f>
        <v>0</v>
      </c>
      <c r="Y67" s="36">
        <f>SUM(N67:X67)</f>
        <v>42559.97</v>
      </c>
      <c r="Z67" s="36">
        <f>ROUND((Y67/90.9*100)*8.5%,2)</f>
        <v>3979.76</v>
      </c>
    </row>
    <row r="68" spans="1:26" ht="12.75" customHeight="1">
      <c r="A68" s="1">
        <v>67</v>
      </c>
      <c r="B68" s="48" t="s">
        <v>796</v>
      </c>
      <c r="C68" s="49" t="s">
        <v>665</v>
      </c>
      <c r="D68" s="44" t="s">
        <v>797</v>
      </c>
      <c r="E68" s="49" t="s">
        <v>253</v>
      </c>
      <c r="F68" s="1">
        <v>51</v>
      </c>
      <c r="G68" s="32"/>
      <c r="H68" s="1">
        <v>58</v>
      </c>
      <c r="I68" s="1">
        <v>14</v>
      </c>
      <c r="J68" s="66"/>
      <c r="K68" s="66"/>
      <c r="L68" s="66"/>
      <c r="M68" s="64"/>
      <c r="N68" s="35">
        <f>H68*Parametri!$B$3</f>
        <v>9485.900000000001</v>
      </c>
      <c r="O68" s="35">
        <f>I68*Parametri!$B$4</f>
        <v>1624.5600000000002</v>
      </c>
      <c r="P68" s="35">
        <f>F68*Parametri!$B$7</f>
        <v>2811.63</v>
      </c>
      <c r="Q68" s="35">
        <f>F68*Parametri!$B$8</f>
        <v>7244.55</v>
      </c>
      <c r="R68" s="35">
        <f>I68*Parametri!$B$9</f>
        <v>1306.8999999999999</v>
      </c>
      <c r="S68" s="35">
        <f>F68*Parametri!$B$12</f>
        <v>16592.34</v>
      </c>
      <c r="T68" s="35">
        <f>G68*Parametri!$B$13</f>
        <v>0</v>
      </c>
      <c r="U68" s="36">
        <f>IF(J68="si",Parametri!$B$14,0)</f>
        <v>0</v>
      </c>
      <c r="V68" s="36">
        <f>IF(K68="si",Parametri!$B$15,0)</f>
        <v>0</v>
      </c>
      <c r="W68" s="36">
        <f>IF(L68="si",Parametri!$B$16,0)</f>
        <v>0</v>
      </c>
      <c r="X68" s="37">
        <f>IF(M68="si",Parametri!$B$17,0)</f>
        <v>0</v>
      </c>
      <c r="Y68" s="36">
        <f>SUM(N68:X68)</f>
        <v>39065.880000000005</v>
      </c>
      <c r="Z68" s="36">
        <f>ROUND((Y68/90.9*100)*8.5%,2)</f>
        <v>3653.03</v>
      </c>
    </row>
    <row r="69" spans="1:26" ht="12.75" customHeight="1">
      <c r="A69" s="1">
        <v>68</v>
      </c>
      <c r="B69" s="69" t="s">
        <v>798</v>
      </c>
      <c r="C69" s="70" t="s">
        <v>665</v>
      </c>
      <c r="D69" s="70" t="s">
        <v>799</v>
      </c>
      <c r="E69" s="70" t="s">
        <v>253</v>
      </c>
      <c r="F69" s="1">
        <v>69</v>
      </c>
      <c r="G69" s="32"/>
      <c r="H69" s="1">
        <v>71</v>
      </c>
      <c r="I69" s="1">
        <v>15</v>
      </c>
      <c r="J69" s="66"/>
      <c r="K69" s="66"/>
      <c r="L69" s="66"/>
      <c r="M69" s="64"/>
      <c r="N69" s="35">
        <f>H69*Parametri!$B$3</f>
        <v>11612.050000000001</v>
      </c>
      <c r="O69" s="35">
        <f>I69*Parametri!$B$4</f>
        <v>1740.6000000000001</v>
      </c>
      <c r="P69" s="35">
        <f>F69*Parametri!$B$7</f>
        <v>3803.9700000000003</v>
      </c>
      <c r="Q69" s="35">
        <f>F69*Parametri!$B$8</f>
        <v>9801.45</v>
      </c>
      <c r="R69" s="35">
        <f>I69*Parametri!$B$9</f>
        <v>1400.25</v>
      </c>
      <c r="S69" s="35">
        <f>F69*Parametri!$B$12</f>
        <v>22448.46</v>
      </c>
      <c r="T69" s="35">
        <f>G69*Parametri!$B$13</f>
        <v>0</v>
      </c>
      <c r="U69" s="36">
        <f>IF(J69="si",Parametri!$B$14,0)</f>
        <v>0</v>
      </c>
      <c r="V69" s="36">
        <f>IF(K69="si",Parametri!$B$15,0)</f>
        <v>0</v>
      </c>
      <c r="W69" s="36">
        <f>IF(L69="si",Parametri!$B$16,0)</f>
        <v>0</v>
      </c>
      <c r="X69" s="37">
        <f>IF(M69="si",Parametri!$B$17,0)</f>
        <v>0</v>
      </c>
      <c r="Y69" s="36">
        <f>SUM(N69:X69)</f>
        <v>50806.78</v>
      </c>
      <c r="Z69" s="36">
        <f>ROUND((Y69/90.9*100)*8.5%,2)</f>
        <v>4750.91</v>
      </c>
    </row>
    <row r="70" spans="1:26" ht="12.75" customHeight="1">
      <c r="A70" s="1">
        <v>69</v>
      </c>
      <c r="B70" s="48" t="s">
        <v>800</v>
      </c>
      <c r="C70" s="49" t="s">
        <v>665</v>
      </c>
      <c r="D70" s="44" t="s">
        <v>801</v>
      </c>
      <c r="E70" s="49" t="s">
        <v>259</v>
      </c>
      <c r="F70" s="1">
        <v>51</v>
      </c>
      <c r="G70" s="32"/>
      <c r="H70" s="1">
        <v>56</v>
      </c>
      <c r="I70" s="1">
        <v>13</v>
      </c>
      <c r="J70" s="66"/>
      <c r="K70" s="66"/>
      <c r="L70" s="66"/>
      <c r="M70" s="64"/>
      <c r="N70" s="35">
        <f>H70*Parametri!$B$3</f>
        <v>9158.800000000001</v>
      </c>
      <c r="O70" s="35">
        <f>I70*Parametri!$B$4</f>
        <v>1508.52</v>
      </c>
      <c r="P70" s="35">
        <f>F70*Parametri!$B$7</f>
        <v>2811.63</v>
      </c>
      <c r="Q70" s="35">
        <f>F70*Parametri!$B$8</f>
        <v>7244.55</v>
      </c>
      <c r="R70" s="35">
        <f>I70*Parametri!$B$9</f>
        <v>1213.55</v>
      </c>
      <c r="S70" s="35">
        <f>F70*Parametri!$B$12</f>
        <v>16592.34</v>
      </c>
      <c r="T70" s="35">
        <f>G70*Parametri!$B$13</f>
        <v>0</v>
      </c>
      <c r="U70" s="36">
        <f>IF(J70="si",Parametri!$B$14,0)</f>
        <v>0</v>
      </c>
      <c r="V70" s="36">
        <f>IF(K70="si",Parametri!$B$15,0)</f>
        <v>0</v>
      </c>
      <c r="W70" s="36">
        <f>IF(L70="si",Parametri!$B$16,0)</f>
        <v>0</v>
      </c>
      <c r="X70" s="37">
        <f>IF(M70="si",Parametri!$B$17,0)</f>
        <v>0</v>
      </c>
      <c r="Y70" s="36">
        <f aca="true" t="shared" si="8" ref="Y70:Y81">SUM(N70:X70)</f>
        <v>38529.39</v>
      </c>
      <c r="Z70" s="36">
        <f aca="true" t="shared" si="9" ref="Z70:Z81">ROUND((Y70/90.9*100)*8.5%,2)</f>
        <v>3602.86</v>
      </c>
    </row>
    <row r="71" spans="1:26" ht="12.75" customHeight="1">
      <c r="A71" s="1">
        <v>70</v>
      </c>
      <c r="B71" s="48" t="s">
        <v>802</v>
      </c>
      <c r="C71" s="49" t="s">
        <v>665</v>
      </c>
      <c r="D71" s="44" t="s">
        <v>744</v>
      </c>
      <c r="E71" s="49" t="s">
        <v>262</v>
      </c>
      <c r="F71" s="1">
        <v>58</v>
      </c>
      <c r="G71" s="32"/>
      <c r="H71" s="1">
        <v>62</v>
      </c>
      <c r="I71" s="1">
        <v>15</v>
      </c>
      <c r="J71" s="66"/>
      <c r="K71" s="66"/>
      <c r="L71" s="66"/>
      <c r="M71" s="64"/>
      <c r="N71" s="35">
        <f>H71*Parametri!$B$3</f>
        <v>10140.1</v>
      </c>
      <c r="O71" s="35">
        <f>I71*Parametri!$B$4</f>
        <v>1740.6000000000001</v>
      </c>
      <c r="P71" s="35">
        <f>F71*Parametri!$B$7</f>
        <v>3197.54</v>
      </c>
      <c r="Q71" s="35">
        <f>F71*Parametri!$B$8</f>
        <v>8238.900000000001</v>
      </c>
      <c r="R71" s="35">
        <f>I71*Parametri!$B$9</f>
        <v>1400.25</v>
      </c>
      <c r="S71" s="35">
        <f>F71*Parametri!$B$12</f>
        <v>18869.719999999998</v>
      </c>
      <c r="T71" s="35">
        <f>G71*Parametri!$B$13</f>
        <v>0</v>
      </c>
      <c r="U71" s="36">
        <f>IF(J71="si",Parametri!$B$14,0)</f>
        <v>0</v>
      </c>
      <c r="V71" s="36">
        <f>IF(K71="si",Parametri!$B$15,0)</f>
        <v>0</v>
      </c>
      <c r="W71" s="36">
        <f>IF(L71="si",Parametri!$B$16,0)</f>
        <v>0</v>
      </c>
      <c r="X71" s="37">
        <f>IF(M71="si",Parametri!$B$17,0)</f>
        <v>0</v>
      </c>
      <c r="Y71" s="36">
        <f t="shared" si="8"/>
        <v>43587.11</v>
      </c>
      <c r="Z71" s="36">
        <f t="shared" si="9"/>
        <v>4075.8</v>
      </c>
    </row>
    <row r="72" spans="1:26" ht="12.75" customHeight="1">
      <c r="A72" s="1">
        <v>71</v>
      </c>
      <c r="B72" s="48" t="s">
        <v>803</v>
      </c>
      <c r="C72" s="49" t="s">
        <v>665</v>
      </c>
      <c r="D72" s="44" t="s">
        <v>804</v>
      </c>
      <c r="E72" s="49" t="s">
        <v>262</v>
      </c>
      <c r="F72" s="1">
        <v>87</v>
      </c>
      <c r="G72" s="32"/>
      <c r="H72" s="1">
        <v>94</v>
      </c>
      <c r="I72" s="1">
        <v>20</v>
      </c>
      <c r="J72" s="66"/>
      <c r="K72" s="66"/>
      <c r="L72" s="66"/>
      <c r="M72" s="64"/>
      <c r="N72" s="35">
        <f>H72*Parametri!$B$3</f>
        <v>15373.7</v>
      </c>
      <c r="O72" s="35">
        <f>I72*Parametri!$B$4</f>
        <v>2320.8</v>
      </c>
      <c r="P72" s="35">
        <f>F72*Parametri!$B$7</f>
        <v>4796.31</v>
      </c>
      <c r="Q72" s="35">
        <f>F72*Parametri!$B$8</f>
        <v>12358.35</v>
      </c>
      <c r="R72" s="35">
        <f>I72*Parametri!$B$9</f>
        <v>1867</v>
      </c>
      <c r="S72" s="35">
        <f>F72*Parametri!$B$12</f>
        <v>28304.579999999998</v>
      </c>
      <c r="T72" s="35">
        <f>G72*Parametri!$B$13</f>
        <v>0</v>
      </c>
      <c r="U72" s="36">
        <f>IF(J72="si",Parametri!$B$14,0)</f>
        <v>0</v>
      </c>
      <c r="V72" s="36">
        <f>IF(K72="si",Parametri!$B$15,0)</f>
        <v>0</v>
      </c>
      <c r="W72" s="36">
        <f>IF(L72="si",Parametri!$B$16,0)</f>
        <v>0</v>
      </c>
      <c r="X72" s="37">
        <f>IF(M72="si",Parametri!$B$17,0)</f>
        <v>0</v>
      </c>
      <c r="Y72" s="36">
        <f t="shared" si="8"/>
        <v>65020.740000000005</v>
      </c>
      <c r="Z72" s="36">
        <f t="shared" si="9"/>
        <v>6080.05</v>
      </c>
    </row>
    <row r="73" spans="1:26" ht="12.75" customHeight="1">
      <c r="A73" s="1">
        <v>72</v>
      </c>
      <c r="B73" s="48" t="s">
        <v>805</v>
      </c>
      <c r="C73" s="49" t="s">
        <v>665</v>
      </c>
      <c r="D73" s="44" t="s">
        <v>806</v>
      </c>
      <c r="E73" s="49" t="s">
        <v>262</v>
      </c>
      <c r="F73" s="1">
        <v>58</v>
      </c>
      <c r="G73" s="32"/>
      <c r="H73" s="1">
        <v>63</v>
      </c>
      <c r="I73" s="1">
        <v>13</v>
      </c>
      <c r="J73" s="66"/>
      <c r="K73" s="66"/>
      <c r="L73" s="66"/>
      <c r="M73" s="64"/>
      <c r="N73" s="35">
        <f>H73*Parametri!$B$3</f>
        <v>10303.650000000001</v>
      </c>
      <c r="O73" s="35">
        <f>I73*Parametri!$B$4</f>
        <v>1508.52</v>
      </c>
      <c r="P73" s="35">
        <f>F73*Parametri!$B$7</f>
        <v>3197.54</v>
      </c>
      <c r="Q73" s="35">
        <f>F73*Parametri!$B$8</f>
        <v>8238.900000000001</v>
      </c>
      <c r="R73" s="35">
        <f>I73*Parametri!$B$9</f>
        <v>1213.55</v>
      </c>
      <c r="S73" s="35">
        <f>F73*Parametri!$B$12</f>
        <v>18869.719999999998</v>
      </c>
      <c r="T73" s="35">
        <f>G73*Parametri!$B$13</f>
        <v>0</v>
      </c>
      <c r="U73" s="36">
        <f>IF(J73="si",Parametri!$B$14,0)</f>
        <v>0</v>
      </c>
      <c r="V73" s="36">
        <f>IF(K73="si",Parametri!$B$15,0)</f>
        <v>0</v>
      </c>
      <c r="W73" s="36">
        <f>IF(L73="si",Parametri!$B$16,0)</f>
        <v>0</v>
      </c>
      <c r="X73" s="37">
        <f>IF(M73="si",Parametri!$B$17,0)</f>
        <v>0</v>
      </c>
      <c r="Y73" s="36">
        <f t="shared" si="8"/>
        <v>43331.880000000005</v>
      </c>
      <c r="Z73" s="36">
        <f t="shared" si="9"/>
        <v>4051.94</v>
      </c>
    </row>
    <row r="74" spans="1:26" ht="12.75" customHeight="1">
      <c r="A74" s="1">
        <v>73</v>
      </c>
      <c r="B74" s="48" t="s">
        <v>807</v>
      </c>
      <c r="C74" s="49" t="s">
        <v>665</v>
      </c>
      <c r="D74" s="44" t="s">
        <v>808</v>
      </c>
      <c r="E74" s="49" t="s">
        <v>267</v>
      </c>
      <c r="F74" s="1">
        <v>41</v>
      </c>
      <c r="G74" s="32"/>
      <c r="H74" s="1">
        <v>42</v>
      </c>
      <c r="I74" s="1">
        <v>10</v>
      </c>
      <c r="J74" s="66"/>
      <c r="K74" s="66"/>
      <c r="L74" s="66"/>
      <c r="M74" s="64"/>
      <c r="N74" s="35">
        <f>H74*Parametri!$B$3</f>
        <v>6869.1</v>
      </c>
      <c r="O74" s="35">
        <f>I74*Parametri!$B$4</f>
        <v>1160.4</v>
      </c>
      <c r="P74" s="35">
        <f>F74*Parametri!$B$7</f>
        <v>2260.33</v>
      </c>
      <c r="Q74" s="35">
        <f>F74*Parametri!$B$8</f>
        <v>5824.05</v>
      </c>
      <c r="R74" s="35">
        <f>I74*Parametri!$B$9</f>
        <v>933.5</v>
      </c>
      <c r="S74" s="35">
        <f>F74*Parametri!$B$12</f>
        <v>13338.939999999999</v>
      </c>
      <c r="T74" s="35">
        <f>G74*Parametri!$B$13</f>
        <v>0</v>
      </c>
      <c r="U74" s="36">
        <f>IF(J74="si",Parametri!$B$14,0)</f>
        <v>0</v>
      </c>
      <c r="V74" s="36">
        <f>IF(K74="si",Parametri!$B$15,0)</f>
        <v>0</v>
      </c>
      <c r="W74" s="36">
        <f>IF(L74="si",Parametri!$B$16,0)</f>
        <v>0</v>
      </c>
      <c r="X74" s="37">
        <f>IF(M74="si",Parametri!$B$17,0)</f>
        <v>0</v>
      </c>
      <c r="Y74" s="36">
        <f t="shared" si="8"/>
        <v>30386.32</v>
      </c>
      <c r="Z74" s="36">
        <f t="shared" si="9"/>
        <v>2841.41</v>
      </c>
    </row>
    <row r="75" spans="1:26" ht="12.75" customHeight="1">
      <c r="A75" s="1">
        <v>74</v>
      </c>
      <c r="B75" s="48" t="s">
        <v>809</v>
      </c>
      <c r="C75" s="49" t="s">
        <v>665</v>
      </c>
      <c r="D75" s="44" t="s">
        <v>810</v>
      </c>
      <c r="E75" s="49" t="s">
        <v>269</v>
      </c>
      <c r="F75" s="1">
        <v>87</v>
      </c>
      <c r="G75" s="32"/>
      <c r="H75" s="1">
        <v>94</v>
      </c>
      <c r="I75" s="1">
        <v>22</v>
      </c>
      <c r="J75" s="66"/>
      <c r="K75" s="66"/>
      <c r="L75" s="66"/>
      <c r="M75" s="64"/>
      <c r="N75" s="35">
        <f>H75*Parametri!$B$3</f>
        <v>15373.7</v>
      </c>
      <c r="O75" s="35">
        <f>I75*Parametri!$B$4</f>
        <v>2552.88</v>
      </c>
      <c r="P75" s="35">
        <f>F75*Parametri!$B$7</f>
        <v>4796.31</v>
      </c>
      <c r="Q75" s="35">
        <f>F75*Parametri!$B$8</f>
        <v>12358.35</v>
      </c>
      <c r="R75" s="35">
        <f>I75*Parametri!$B$9</f>
        <v>2053.7</v>
      </c>
      <c r="S75" s="35">
        <f>F75*Parametri!$B$12</f>
        <v>28304.579999999998</v>
      </c>
      <c r="T75" s="35">
        <f>G75*Parametri!$B$13</f>
        <v>0</v>
      </c>
      <c r="U75" s="36">
        <f>IF(J75="si",Parametri!$B$14,0)</f>
        <v>0</v>
      </c>
      <c r="V75" s="36">
        <f>IF(K75="si",Parametri!$B$15,0)</f>
        <v>0</v>
      </c>
      <c r="W75" s="36">
        <f>IF(L75="si",Parametri!$B$16,0)</f>
        <v>0</v>
      </c>
      <c r="X75" s="37">
        <f>IF(M75="si",Parametri!$B$17,0)</f>
        <v>0</v>
      </c>
      <c r="Y75" s="36">
        <f t="shared" si="8"/>
        <v>65439.520000000004</v>
      </c>
      <c r="Z75" s="36">
        <f t="shared" si="9"/>
        <v>6119.21</v>
      </c>
    </row>
    <row r="76" spans="1:26" ht="12.75" customHeight="1">
      <c r="A76" s="1">
        <v>75</v>
      </c>
      <c r="B76" s="48" t="s">
        <v>811</v>
      </c>
      <c r="C76" s="49" t="s">
        <v>665</v>
      </c>
      <c r="D76" s="44" t="s">
        <v>812</v>
      </c>
      <c r="E76" s="49" t="s">
        <v>269</v>
      </c>
      <c r="F76" s="1">
        <v>101</v>
      </c>
      <c r="G76" s="32"/>
      <c r="H76" s="1">
        <v>118</v>
      </c>
      <c r="I76" s="1">
        <v>24</v>
      </c>
      <c r="J76" s="66"/>
      <c r="K76" s="66"/>
      <c r="L76" s="108" t="s">
        <v>83</v>
      </c>
      <c r="M76" s="64"/>
      <c r="N76" s="35">
        <f>H76*Parametri!$B$3</f>
        <v>19298.9</v>
      </c>
      <c r="O76" s="35">
        <f>I76*Parametri!$B$4</f>
        <v>2784.96</v>
      </c>
      <c r="P76" s="35">
        <f>F76*Parametri!$B$7</f>
        <v>5568.13</v>
      </c>
      <c r="Q76" s="35">
        <f>F76*Parametri!$B$8</f>
        <v>14347.050000000001</v>
      </c>
      <c r="R76" s="35">
        <f>I76*Parametri!$B$9</f>
        <v>2240.3999999999996</v>
      </c>
      <c r="S76" s="35">
        <f>F76*Parametri!$B$12</f>
        <v>32859.34</v>
      </c>
      <c r="T76" s="35">
        <f>G76*Parametri!$B$13</f>
        <v>0</v>
      </c>
      <c r="U76" s="36">
        <f>IF(J76="si",Parametri!$B$14,0)</f>
        <v>0</v>
      </c>
      <c r="V76" s="36">
        <f>IF(K76="si",Parametri!$B$15,0)</f>
        <v>0</v>
      </c>
      <c r="W76" s="36">
        <f>IF(L76="si",Parametri!$B$16,0)</f>
        <v>938.92</v>
      </c>
      <c r="X76" s="37">
        <f>IF(M76="si",Parametri!$B$17,0)</f>
        <v>0</v>
      </c>
      <c r="Y76" s="36">
        <f t="shared" si="8"/>
        <v>78037.7</v>
      </c>
      <c r="Z76" s="36">
        <f t="shared" si="9"/>
        <v>7297.25</v>
      </c>
    </row>
    <row r="77" spans="1:26" ht="12.75" customHeight="1">
      <c r="A77" s="1">
        <v>76</v>
      </c>
      <c r="B77" s="48" t="s">
        <v>813</v>
      </c>
      <c r="C77" s="49" t="s">
        <v>665</v>
      </c>
      <c r="D77" s="44" t="s">
        <v>814</v>
      </c>
      <c r="E77" s="49" t="s">
        <v>269</v>
      </c>
      <c r="F77" s="1">
        <v>68</v>
      </c>
      <c r="G77" s="32"/>
      <c r="H77" s="1">
        <v>76</v>
      </c>
      <c r="I77" s="1">
        <v>14</v>
      </c>
      <c r="J77" s="66"/>
      <c r="K77" s="66"/>
      <c r="L77" s="66"/>
      <c r="M77" s="64"/>
      <c r="N77" s="35">
        <f>H77*Parametri!$B$3</f>
        <v>12429.800000000001</v>
      </c>
      <c r="O77" s="35">
        <f>I77*Parametri!$B$4</f>
        <v>1624.5600000000002</v>
      </c>
      <c r="P77" s="35">
        <f>F77*Parametri!$B$7</f>
        <v>3748.84</v>
      </c>
      <c r="Q77" s="35">
        <f>F77*Parametri!$B$8</f>
        <v>9659.400000000001</v>
      </c>
      <c r="R77" s="35">
        <f>I77*Parametri!$B$9</f>
        <v>1306.8999999999999</v>
      </c>
      <c r="S77" s="35">
        <f>F77*Parametri!$B$12</f>
        <v>22123.12</v>
      </c>
      <c r="T77" s="35">
        <f>G77*Parametri!$B$13</f>
        <v>0</v>
      </c>
      <c r="U77" s="36">
        <f>IF(J77="si",Parametri!$B$14,0)</f>
        <v>0</v>
      </c>
      <c r="V77" s="36">
        <f>IF(K77="si",Parametri!$B$15,0)</f>
        <v>0</v>
      </c>
      <c r="W77" s="36">
        <f>IF(L77="si",Parametri!$B$16,0)</f>
        <v>0</v>
      </c>
      <c r="X77" s="37">
        <f>IF(M77="si",Parametri!$B$17,0)</f>
        <v>0</v>
      </c>
      <c r="Y77" s="36">
        <f t="shared" si="8"/>
        <v>50892.62</v>
      </c>
      <c r="Z77" s="36">
        <f t="shared" si="9"/>
        <v>4758.94</v>
      </c>
    </row>
    <row r="78" spans="1:26" ht="12.75" customHeight="1">
      <c r="A78" s="1">
        <v>77</v>
      </c>
      <c r="B78" s="48" t="s">
        <v>815</v>
      </c>
      <c r="C78" s="49" t="s">
        <v>665</v>
      </c>
      <c r="D78" s="44" t="s">
        <v>816</v>
      </c>
      <c r="E78" s="49" t="s">
        <v>269</v>
      </c>
      <c r="F78" s="1">
        <v>79</v>
      </c>
      <c r="G78" s="32"/>
      <c r="H78" s="1">
        <v>93</v>
      </c>
      <c r="I78" s="1">
        <v>19</v>
      </c>
      <c r="J78" s="66"/>
      <c r="K78" s="66"/>
      <c r="L78" s="66"/>
      <c r="M78" s="64"/>
      <c r="N78" s="35">
        <f>H78*Parametri!$B$3</f>
        <v>15210.150000000001</v>
      </c>
      <c r="O78" s="35">
        <f>I78*Parametri!$B$4</f>
        <v>2204.76</v>
      </c>
      <c r="P78" s="35">
        <f>F78*Parametri!$B$7</f>
        <v>4355.27</v>
      </c>
      <c r="Q78" s="35">
        <f>F78*Parametri!$B$8</f>
        <v>11221.95</v>
      </c>
      <c r="R78" s="35">
        <f>I78*Parametri!$B$9</f>
        <v>1773.6499999999999</v>
      </c>
      <c r="S78" s="35">
        <f>F78*Parametri!$B$12</f>
        <v>25701.859999999997</v>
      </c>
      <c r="T78" s="35">
        <f>G78*Parametri!$B$13</f>
        <v>0</v>
      </c>
      <c r="U78" s="36">
        <f>IF(J78="si",Parametri!$B$14,0)</f>
        <v>0</v>
      </c>
      <c r="V78" s="36">
        <f>IF(K78="si",Parametri!$B$15,0)</f>
        <v>0</v>
      </c>
      <c r="W78" s="36">
        <f>IF(L78="si",Parametri!$B$16,0)</f>
        <v>0</v>
      </c>
      <c r="X78" s="37">
        <f>IF(M78="si",Parametri!$B$17,0)</f>
        <v>0</v>
      </c>
      <c r="Y78" s="36">
        <f t="shared" si="8"/>
        <v>60467.64</v>
      </c>
      <c r="Z78" s="36">
        <f t="shared" si="9"/>
        <v>5654.29</v>
      </c>
    </row>
    <row r="79" spans="1:26" ht="12.75" customHeight="1">
      <c r="A79" s="1">
        <v>78</v>
      </c>
      <c r="B79" s="48" t="s">
        <v>817</v>
      </c>
      <c r="C79" s="49" t="s">
        <v>665</v>
      </c>
      <c r="D79" s="44" t="s">
        <v>818</v>
      </c>
      <c r="E79" s="49" t="s">
        <v>269</v>
      </c>
      <c r="F79" s="1">
        <v>87</v>
      </c>
      <c r="G79" s="32"/>
      <c r="H79" s="1">
        <v>101</v>
      </c>
      <c r="I79" s="1">
        <v>21</v>
      </c>
      <c r="J79" s="66"/>
      <c r="K79" s="66"/>
      <c r="L79" s="66"/>
      <c r="M79" s="64"/>
      <c r="N79" s="35">
        <f>H79*Parametri!$B$3</f>
        <v>16518.550000000003</v>
      </c>
      <c r="O79" s="35">
        <f>I79*Parametri!$B$4</f>
        <v>2436.84</v>
      </c>
      <c r="P79" s="35">
        <f>F79*Parametri!$B$7</f>
        <v>4796.31</v>
      </c>
      <c r="Q79" s="35">
        <f>F79*Parametri!$B$8</f>
        <v>12358.35</v>
      </c>
      <c r="R79" s="35">
        <f>I79*Parametri!$B$9</f>
        <v>1960.35</v>
      </c>
      <c r="S79" s="35">
        <f>F79*Parametri!$B$12</f>
        <v>28304.579999999998</v>
      </c>
      <c r="T79" s="35">
        <f>G79*Parametri!$B$13</f>
        <v>0</v>
      </c>
      <c r="U79" s="36">
        <f>IF(J79="si",Parametri!$B$14,0)</f>
        <v>0</v>
      </c>
      <c r="V79" s="36">
        <f>IF(K79="si",Parametri!$B$15,0)</f>
        <v>0</v>
      </c>
      <c r="W79" s="36">
        <f>IF(L79="si",Parametri!$B$16,0)</f>
        <v>0</v>
      </c>
      <c r="X79" s="37">
        <f>IF(M79="si",Parametri!$B$17,0)</f>
        <v>0</v>
      </c>
      <c r="Y79" s="36">
        <f t="shared" si="8"/>
        <v>66374.98</v>
      </c>
      <c r="Z79" s="36">
        <f t="shared" si="9"/>
        <v>6206.68</v>
      </c>
    </row>
    <row r="80" spans="1:26" ht="12.75" customHeight="1">
      <c r="A80" s="1">
        <v>79</v>
      </c>
      <c r="B80" s="48" t="s">
        <v>819</v>
      </c>
      <c r="C80" s="49" t="s">
        <v>665</v>
      </c>
      <c r="D80" s="44" t="s">
        <v>820</v>
      </c>
      <c r="E80" s="49" t="s">
        <v>278</v>
      </c>
      <c r="F80" s="1">
        <v>54</v>
      </c>
      <c r="G80" s="32"/>
      <c r="H80" s="1">
        <v>70</v>
      </c>
      <c r="I80" s="1">
        <v>13</v>
      </c>
      <c r="J80" s="66"/>
      <c r="K80" s="66"/>
      <c r="L80" s="66"/>
      <c r="M80" s="64"/>
      <c r="N80" s="35">
        <f>H80*Parametri!$B$3</f>
        <v>11448.5</v>
      </c>
      <c r="O80" s="35">
        <f>I80*Parametri!$B$4</f>
        <v>1508.52</v>
      </c>
      <c r="P80" s="35">
        <f>F80*Parametri!$B$7</f>
        <v>2977.02</v>
      </c>
      <c r="Q80" s="35">
        <f>F80*Parametri!$B$8</f>
        <v>7670.700000000001</v>
      </c>
      <c r="R80" s="35">
        <f>I80*Parametri!$B$9</f>
        <v>1213.55</v>
      </c>
      <c r="S80" s="35">
        <f>F80*Parametri!$B$12</f>
        <v>17568.359999999997</v>
      </c>
      <c r="T80" s="35">
        <f>G80*Parametri!$B$13</f>
        <v>0</v>
      </c>
      <c r="U80" s="36">
        <f>IF(J80="si",Parametri!$B$14,0)</f>
        <v>0</v>
      </c>
      <c r="V80" s="36">
        <f>IF(K80="si",Parametri!$B$15,0)</f>
        <v>0</v>
      </c>
      <c r="W80" s="36">
        <f>IF(L80="si",Parametri!$B$16,0)</f>
        <v>0</v>
      </c>
      <c r="X80" s="37">
        <f>IF(M80="si",Parametri!$B$17,0)</f>
        <v>0</v>
      </c>
      <c r="Y80" s="36">
        <f t="shared" si="8"/>
        <v>42386.649999999994</v>
      </c>
      <c r="Z80" s="36">
        <f t="shared" si="9"/>
        <v>3963.55</v>
      </c>
    </row>
    <row r="81" spans="1:26" ht="12.75" customHeight="1">
      <c r="A81" s="1">
        <v>80</v>
      </c>
      <c r="B81" s="48" t="s">
        <v>821</v>
      </c>
      <c r="C81" s="49" t="s">
        <v>665</v>
      </c>
      <c r="D81" s="44" t="s">
        <v>822</v>
      </c>
      <c r="E81" s="49" t="s">
        <v>278</v>
      </c>
      <c r="F81" s="1">
        <v>57</v>
      </c>
      <c r="G81" s="32"/>
      <c r="H81" s="1">
        <v>62</v>
      </c>
      <c r="I81" s="1">
        <v>15</v>
      </c>
      <c r="J81" s="66"/>
      <c r="K81" s="66"/>
      <c r="L81" s="66"/>
      <c r="M81" s="64"/>
      <c r="N81" s="35">
        <f>H81*Parametri!$B$3</f>
        <v>10140.1</v>
      </c>
      <c r="O81" s="35">
        <f>I81*Parametri!$B$4</f>
        <v>1740.6000000000001</v>
      </c>
      <c r="P81" s="35">
        <f>F81*Parametri!$B$7</f>
        <v>3142.4100000000003</v>
      </c>
      <c r="Q81" s="35">
        <f>F81*Parametri!$B$8</f>
        <v>8096.85</v>
      </c>
      <c r="R81" s="35">
        <f>I81*Parametri!$B$9</f>
        <v>1400.25</v>
      </c>
      <c r="S81" s="35">
        <f>F81*Parametri!$B$12</f>
        <v>18544.379999999997</v>
      </c>
      <c r="T81" s="35">
        <f>G81*Parametri!$B$13</f>
        <v>0</v>
      </c>
      <c r="U81" s="36">
        <f>IF(J81="si",Parametri!$B$14,0)</f>
        <v>0</v>
      </c>
      <c r="V81" s="36">
        <f>IF(K81="si",Parametri!$B$15,0)</f>
        <v>0</v>
      </c>
      <c r="W81" s="36">
        <f>IF(L81="si",Parametri!$B$16,0)</f>
        <v>0</v>
      </c>
      <c r="X81" s="37">
        <f>IF(M81="si",Parametri!$B$17,0)</f>
        <v>0</v>
      </c>
      <c r="Y81" s="36">
        <f t="shared" si="8"/>
        <v>43064.59</v>
      </c>
      <c r="Z81" s="36">
        <f t="shared" si="9"/>
        <v>4026.94</v>
      </c>
    </row>
    <row r="82" spans="1:26" ht="12.75" customHeight="1">
      <c r="A82" s="1">
        <v>81</v>
      </c>
      <c r="B82" s="48" t="s">
        <v>823</v>
      </c>
      <c r="C82" s="49" t="s">
        <v>665</v>
      </c>
      <c r="D82" s="44" t="s">
        <v>824</v>
      </c>
      <c r="E82" s="49" t="s">
        <v>284</v>
      </c>
      <c r="F82" s="1">
        <v>83</v>
      </c>
      <c r="G82" s="32"/>
      <c r="H82" s="1">
        <v>90</v>
      </c>
      <c r="I82" s="1">
        <v>21</v>
      </c>
      <c r="J82" s="66"/>
      <c r="K82" s="66"/>
      <c r="L82" s="108" t="s">
        <v>83</v>
      </c>
      <c r="M82" s="64"/>
      <c r="N82" s="35">
        <f>H82*Parametri!$B$3</f>
        <v>14719.500000000002</v>
      </c>
      <c r="O82" s="35">
        <f>I82*Parametri!$B$4</f>
        <v>2436.84</v>
      </c>
      <c r="P82" s="35">
        <f>F82*Parametri!$B$7</f>
        <v>4575.79</v>
      </c>
      <c r="Q82" s="35">
        <f>F82*Parametri!$B$8</f>
        <v>11790.150000000001</v>
      </c>
      <c r="R82" s="35">
        <f>I82*Parametri!$B$9</f>
        <v>1960.35</v>
      </c>
      <c r="S82" s="35">
        <f>F82*Parametri!$B$12</f>
        <v>27003.219999999998</v>
      </c>
      <c r="T82" s="35">
        <f>G82*Parametri!$B$13</f>
        <v>0</v>
      </c>
      <c r="U82" s="36">
        <f>IF(J82="si",Parametri!$B$14,0)</f>
        <v>0</v>
      </c>
      <c r="V82" s="36">
        <f>IF(K82="si",Parametri!$B$15,0)</f>
        <v>0</v>
      </c>
      <c r="W82" s="36">
        <f>IF(L82="si",Parametri!$B$16,0)</f>
        <v>938.92</v>
      </c>
      <c r="X82" s="37">
        <f>IF(M82="si",Parametri!$B$17,0)</f>
        <v>0</v>
      </c>
      <c r="Y82" s="36">
        <f aca="true" t="shared" si="10" ref="Y82:Y97">SUM(N82:X82)</f>
        <v>63424.770000000004</v>
      </c>
      <c r="Z82" s="36">
        <f aca="true" t="shared" si="11" ref="Z82:Z97">ROUND((Y82/90.9*100)*8.5%,2)</f>
        <v>5930.81</v>
      </c>
    </row>
    <row r="83" spans="1:26" ht="12.75" customHeight="1">
      <c r="A83" s="1">
        <v>82</v>
      </c>
      <c r="B83" s="48" t="s">
        <v>825</v>
      </c>
      <c r="C83" s="49" t="s">
        <v>665</v>
      </c>
      <c r="D83" s="44" t="s">
        <v>826</v>
      </c>
      <c r="E83" s="49" t="s">
        <v>287</v>
      </c>
      <c r="F83" s="1">
        <v>66</v>
      </c>
      <c r="G83" s="32"/>
      <c r="H83" s="1">
        <v>71</v>
      </c>
      <c r="I83" s="1">
        <v>21</v>
      </c>
      <c r="J83" s="66"/>
      <c r="K83" s="66"/>
      <c r="L83" s="66"/>
      <c r="M83" s="64"/>
      <c r="N83" s="35">
        <f>H83*Parametri!$B$3</f>
        <v>11612.050000000001</v>
      </c>
      <c r="O83" s="35">
        <f>I83*Parametri!$B$4</f>
        <v>2436.84</v>
      </c>
      <c r="P83" s="35">
        <f>F83*Parametri!$B$7</f>
        <v>3638.5800000000004</v>
      </c>
      <c r="Q83" s="35">
        <f>F83*Parametri!$B$8</f>
        <v>9375.300000000001</v>
      </c>
      <c r="R83" s="35">
        <f>I83*Parametri!$B$9</f>
        <v>1960.35</v>
      </c>
      <c r="S83" s="35">
        <f>F83*Parametri!$B$12</f>
        <v>21472.44</v>
      </c>
      <c r="T83" s="35">
        <f>G83*Parametri!$B$13</f>
        <v>0</v>
      </c>
      <c r="U83" s="36">
        <f>IF(J83="si",Parametri!$B$14,0)</f>
        <v>0</v>
      </c>
      <c r="V83" s="36">
        <f>IF(K83="si",Parametri!$B$15,0)</f>
        <v>0</v>
      </c>
      <c r="W83" s="36">
        <f>IF(L83="si",Parametri!$B$16,0)</f>
        <v>0</v>
      </c>
      <c r="X83" s="37">
        <f>IF(M83="si",Parametri!$B$17,0)</f>
        <v>0</v>
      </c>
      <c r="Y83" s="36">
        <f t="shared" si="10"/>
        <v>50495.56</v>
      </c>
      <c r="Z83" s="36">
        <f t="shared" si="11"/>
        <v>4721.81</v>
      </c>
    </row>
    <row r="84" spans="1:26" ht="12.75" customHeight="1">
      <c r="A84" s="1">
        <v>83</v>
      </c>
      <c r="B84" s="48" t="s">
        <v>827</v>
      </c>
      <c r="C84" s="49" t="s">
        <v>665</v>
      </c>
      <c r="D84" s="44" t="s">
        <v>828</v>
      </c>
      <c r="E84" s="49" t="s">
        <v>287</v>
      </c>
      <c r="F84" s="1">
        <v>61</v>
      </c>
      <c r="G84" s="32"/>
      <c r="H84" s="1">
        <v>66</v>
      </c>
      <c r="I84" s="1">
        <v>14</v>
      </c>
      <c r="J84" s="66"/>
      <c r="K84" s="66"/>
      <c r="L84" s="66"/>
      <c r="M84" s="64"/>
      <c r="N84" s="35">
        <f>H84*Parametri!$B$3</f>
        <v>10794.300000000001</v>
      </c>
      <c r="O84" s="35">
        <f>I84*Parametri!$B$4</f>
        <v>1624.5600000000002</v>
      </c>
      <c r="P84" s="35">
        <f>F84*Parametri!$B$7</f>
        <v>3362.9300000000003</v>
      </c>
      <c r="Q84" s="35">
        <f>F84*Parametri!$B$8</f>
        <v>8665.050000000001</v>
      </c>
      <c r="R84" s="35">
        <f>I84*Parametri!$B$9</f>
        <v>1306.8999999999999</v>
      </c>
      <c r="S84" s="35">
        <f>F84*Parametri!$B$12</f>
        <v>19845.739999999998</v>
      </c>
      <c r="T84" s="35">
        <f>G84*Parametri!$B$13</f>
        <v>0</v>
      </c>
      <c r="U84" s="36">
        <f>IF(J84="si",Parametri!$B$14,0)</f>
        <v>0</v>
      </c>
      <c r="V84" s="36">
        <f>IF(K84="si",Parametri!$B$15,0)</f>
        <v>0</v>
      </c>
      <c r="W84" s="36">
        <f>IF(L84="si",Parametri!$B$16,0)</f>
        <v>0</v>
      </c>
      <c r="X84" s="37">
        <f>IF(M84="si",Parametri!$B$17,0)</f>
        <v>0</v>
      </c>
      <c r="Y84" s="36">
        <f t="shared" si="10"/>
        <v>45599.48</v>
      </c>
      <c r="Z84" s="36">
        <f t="shared" si="11"/>
        <v>4263.98</v>
      </c>
    </row>
    <row r="85" spans="1:26" ht="12.75" customHeight="1">
      <c r="A85" s="1">
        <v>84</v>
      </c>
      <c r="B85" s="48" t="s">
        <v>829</v>
      </c>
      <c r="C85" s="49" t="s">
        <v>665</v>
      </c>
      <c r="D85" s="44" t="s">
        <v>830</v>
      </c>
      <c r="E85" s="49" t="s">
        <v>291</v>
      </c>
      <c r="F85" s="1">
        <v>57</v>
      </c>
      <c r="G85" s="32"/>
      <c r="H85" s="1">
        <v>60</v>
      </c>
      <c r="I85" s="1">
        <v>13</v>
      </c>
      <c r="J85" s="66"/>
      <c r="K85" s="66"/>
      <c r="L85" s="66"/>
      <c r="M85" s="64"/>
      <c r="N85" s="35">
        <f>H85*Parametri!$B$3</f>
        <v>9813</v>
      </c>
      <c r="O85" s="35">
        <f>I85*Parametri!$B$4</f>
        <v>1508.52</v>
      </c>
      <c r="P85" s="35">
        <f>F85*Parametri!$B$7</f>
        <v>3142.4100000000003</v>
      </c>
      <c r="Q85" s="35">
        <f>F85*Parametri!$B$8</f>
        <v>8096.85</v>
      </c>
      <c r="R85" s="35">
        <f>I85*Parametri!$B$9</f>
        <v>1213.55</v>
      </c>
      <c r="S85" s="35">
        <f>F85*Parametri!$B$12</f>
        <v>18544.379999999997</v>
      </c>
      <c r="T85" s="35">
        <f>G85*Parametri!$B$13</f>
        <v>0</v>
      </c>
      <c r="U85" s="36">
        <f>IF(J85="si",Parametri!$B$14,0)</f>
        <v>0</v>
      </c>
      <c r="V85" s="36">
        <f>IF(K85="si",Parametri!$B$15,0)</f>
        <v>0</v>
      </c>
      <c r="W85" s="36">
        <f>IF(L85="si",Parametri!$B$16,0)</f>
        <v>0</v>
      </c>
      <c r="X85" s="37">
        <f>IF(M85="si",Parametri!$B$17,0)</f>
        <v>0</v>
      </c>
      <c r="Y85" s="36">
        <f t="shared" si="10"/>
        <v>42318.70999999999</v>
      </c>
      <c r="Z85" s="36">
        <f t="shared" si="11"/>
        <v>3957.2</v>
      </c>
    </row>
    <row r="86" spans="1:26" ht="12.75" customHeight="1">
      <c r="A86" s="1">
        <v>85</v>
      </c>
      <c r="B86" s="48" t="s">
        <v>831</v>
      </c>
      <c r="C86" s="49" t="s">
        <v>665</v>
      </c>
      <c r="D86" s="44" t="s">
        <v>832</v>
      </c>
      <c r="E86" s="49" t="s">
        <v>291</v>
      </c>
      <c r="F86" s="1">
        <v>74</v>
      </c>
      <c r="G86" s="32"/>
      <c r="H86" s="1">
        <v>76</v>
      </c>
      <c r="I86" s="1">
        <v>19</v>
      </c>
      <c r="J86" s="66"/>
      <c r="K86" s="66"/>
      <c r="L86" s="66"/>
      <c r="M86" s="64"/>
      <c r="N86" s="35">
        <f>H86*Parametri!$B$3</f>
        <v>12429.800000000001</v>
      </c>
      <c r="O86" s="35">
        <f>I86*Parametri!$B$4</f>
        <v>2204.76</v>
      </c>
      <c r="P86" s="35">
        <f>F86*Parametri!$B$7</f>
        <v>4079.6200000000003</v>
      </c>
      <c r="Q86" s="35">
        <f>F86*Parametri!$B$8</f>
        <v>10511.7</v>
      </c>
      <c r="R86" s="35">
        <f>I86*Parametri!$B$9</f>
        <v>1773.6499999999999</v>
      </c>
      <c r="S86" s="35">
        <f>F86*Parametri!$B$12</f>
        <v>24075.16</v>
      </c>
      <c r="T86" s="35">
        <f>G86*Parametri!$B$13</f>
        <v>0</v>
      </c>
      <c r="U86" s="36">
        <f>IF(J86="si",Parametri!$B$14,0)</f>
        <v>0</v>
      </c>
      <c r="V86" s="36">
        <f>IF(K86="si",Parametri!$B$15,0)</f>
        <v>0</v>
      </c>
      <c r="W86" s="36">
        <f>IF(L86="si",Parametri!$B$16,0)</f>
        <v>0</v>
      </c>
      <c r="X86" s="37">
        <f>IF(M86="si",Parametri!$B$17,0)</f>
        <v>0</v>
      </c>
      <c r="Y86" s="36">
        <f t="shared" si="10"/>
        <v>55074.69</v>
      </c>
      <c r="Z86" s="36">
        <f t="shared" si="11"/>
        <v>5150</v>
      </c>
    </row>
    <row r="87" spans="1:26" ht="12.75" customHeight="1">
      <c r="A87" s="1">
        <v>86</v>
      </c>
      <c r="B87" s="48" t="s">
        <v>833</v>
      </c>
      <c r="C87" s="49" t="s">
        <v>665</v>
      </c>
      <c r="D87" s="44" t="s">
        <v>834</v>
      </c>
      <c r="E87" s="49" t="s">
        <v>297</v>
      </c>
      <c r="F87" s="1">
        <v>75</v>
      </c>
      <c r="G87" s="32"/>
      <c r="H87" s="1">
        <v>84</v>
      </c>
      <c r="I87" s="1">
        <v>17</v>
      </c>
      <c r="J87" s="66"/>
      <c r="K87" s="66"/>
      <c r="L87" s="66"/>
      <c r="M87" s="64"/>
      <c r="N87" s="35">
        <f>H87*Parametri!$B$3</f>
        <v>13738.2</v>
      </c>
      <c r="O87" s="35">
        <f>I87*Parametri!$B$4</f>
        <v>1972.68</v>
      </c>
      <c r="P87" s="35">
        <f>F87*Parametri!$B$7</f>
        <v>4134.75</v>
      </c>
      <c r="Q87" s="35">
        <f>F87*Parametri!$B$8</f>
        <v>10653.75</v>
      </c>
      <c r="R87" s="35">
        <f>I87*Parametri!$B$9</f>
        <v>1586.9499999999998</v>
      </c>
      <c r="S87" s="35">
        <f>F87*Parametri!$B$12</f>
        <v>24400.499999999996</v>
      </c>
      <c r="T87" s="35">
        <f>G87*Parametri!$B$13</f>
        <v>0</v>
      </c>
      <c r="U87" s="36">
        <f>IF(J87="si",Parametri!$B$14,0)</f>
        <v>0</v>
      </c>
      <c r="V87" s="36">
        <f>IF(K87="si",Parametri!$B$15,0)</f>
        <v>0</v>
      </c>
      <c r="W87" s="36">
        <f>IF(L87="si",Parametri!$B$16,0)</f>
        <v>0</v>
      </c>
      <c r="X87" s="37">
        <f>IF(M87="si",Parametri!$B$17,0)</f>
        <v>0</v>
      </c>
      <c r="Y87" s="36">
        <f t="shared" si="10"/>
        <v>56486.83</v>
      </c>
      <c r="Z87" s="36">
        <f t="shared" si="11"/>
        <v>5282.05</v>
      </c>
    </row>
    <row r="88" spans="1:26" ht="12.75" customHeight="1">
      <c r="A88" s="1">
        <v>87</v>
      </c>
      <c r="B88" s="48" t="s">
        <v>835</v>
      </c>
      <c r="C88" s="49" t="s">
        <v>665</v>
      </c>
      <c r="D88" s="44" t="s">
        <v>836</v>
      </c>
      <c r="E88" s="49" t="s">
        <v>297</v>
      </c>
      <c r="F88" s="1">
        <v>72</v>
      </c>
      <c r="G88" s="32"/>
      <c r="H88" s="1">
        <v>84</v>
      </c>
      <c r="I88" s="1">
        <v>18</v>
      </c>
      <c r="J88" s="66"/>
      <c r="K88" s="66"/>
      <c r="L88" s="66"/>
      <c r="M88" s="64"/>
      <c r="N88" s="35">
        <f>H88*Parametri!$B$3</f>
        <v>13738.2</v>
      </c>
      <c r="O88" s="35">
        <f>I88*Parametri!$B$4</f>
        <v>2088.7200000000003</v>
      </c>
      <c r="P88" s="35">
        <f>F88*Parametri!$B$7</f>
        <v>3969.36</v>
      </c>
      <c r="Q88" s="35">
        <f>F88*Parametri!$B$8</f>
        <v>10227.6</v>
      </c>
      <c r="R88" s="35">
        <f>I88*Parametri!$B$9</f>
        <v>1680.3</v>
      </c>
      <c r="S88" s="35">
        <f>F88*Parametri!$B$12</f>
        <v>23424.48</v>
      </c>
      <c r="T88" s="35">
        <f>G88*Parametri!$B$13</f>
        <v>0</v>
      </c>
      <c r="U88" s="36">
        <f>IF(J88="si",Parametri!$B$14,0)</f>
        <v>0</v>
      </c>
      <c r="V88" s="36">
        <f>IF(K88="si",Parametri!$B$15,0)</f>
        <v>0</v>
      </c>
      <c r="W88" s="36">
        <f>IF(L88="si",Parametri!$B$16,0)</f>
        <v>0</v>
      </c>
      <c r="X88" s="37">
        <f>IF(M88="si",Parametri!$B$17,0)</f>
        <v>0</v>
      </c>
      <c r="Y88" s="36">
        <f t="shared" si="10"/>
        <v>55128.66</v>
      </c>
      <c r="Z88" s="36">
        <f t="shared" si="11"/>
        <v>5155.05</v>
      </c>
    </row>
    <row r="89" spans="1:26" ht="12.75" customHeight="1">
      <c r="A89" s="1">
        <v>88</v>
      </c>
      <c r="B89" s="48" t="s">
        <v>837</v>
      </c>
      <c r="C89" s="49" t="s">
        <v>665</v>
      </c>
      <c r="D89" s="44" t="s">
        <v>838</v>
      </c>
      <c r="E89" s="49" t="s">
        <v>303</v>
      </c>
      <c r="F89" s="1">
        <v>60</v>
      </c>
      <c r="G89" s="32"/>
      <c r="H89" s="1">
        <v>62</v>
      </c>
      <c r="I89" s="1">
        <v>14</v>
      </c>
      <c r="J89" s="66"/>
      <c r="K89" s="66"/>
      <c r="L89" s="66"/>
      <c r="M89" s="64"/>
      <c r="N89" s="35">
        <f>H89*Parametri!$B$3</f>
        <v>10140.1</v>
      </c>
      <c r="O89" s="35">
        <f>I89*Parametri!$B$4</f>
        <v>1624.5600000000002</v>
      </c>
      <c r="P89" s="35">
        <f>F89*Parametri!$B$7</f>
        <v>3307.8</v>
      </c>
      <c r="Q89" s="35">
        <f>F89*Parametri!$B$8</f>
        <v>8523</v>
      </c>
      <c r="R89" s="35">
        <f>I89*Parametri!$B$9</f>
        <v>1306.8999999999999</v>
      </c>
      <c r="S89" s="35">
        <f>F89*Parametri!$B$12</f>
        <v>19520.399999999998</v>
      </c>
      <c r="T89" s="35">
        <f>G89*Parametri!$B$13</f>
        <v>0</v>
      </c>
      <c r="U89" s="36">
        <f>IF(J89="si",Parametri!$B$14,0)</f>
        <v>0</v>
      </c>
      <c r="V89" s="36">
        <f>IF(K89="si",Parametri!$B$15,0)</f>
        <v>0</v>
      </c>
      <c r="W89" s="36">
        <f>IF(L89="si",Parametri!$B$16,0)</f>
        <v>0</v>
      </c>
      <c r="X89" s="37">
        <f>IF(M89="si",Parametri!$B$17,0)</f>
        <v>0</v>
      </c>
      <c r="Y89" s="36">
        <f t="shared" si="10"/>
        <v>44422.759999999995</v>
      </c>
      <c r="Z89" s="36">
        <f t="shared" si="11"/>
        <v>4153.94</v>
      </c>
    </row>
    <row r="90" spans="1:26" ht="12.75" customHeight="1">
      <c r="A90" s="1">
        <v>89</v>
      </c>
      <c r="B90" s="48" t="s">
        <v>839</v>
      </c>
      <c r="C90" s="49" t="s">
        <v>665</v>
      </c>
      <c r="D90" s="44" t="s">
        <v>840</v>
      </c>
      <c r="E90" s="49" t="s">
        <v>303</v>
      </c>
      <c r="F90" s="1">
        <v>51</v>
      </c>
      <c r="G90" s="32"/>
      <c r="H90" s="1">
        <v>56</v>
      </c>
      <c r="I90" s="1">
        <v>16</v>
      </c>
      <c r="J90" s="66"/>
      <c r="K90" s="66"/>
      <c r="L90" s="66"/>
      <c r="M90" s="64"/>
      <c r="N90" s="35">
        <f>H90*Parametri!$B$3</f>
        <v>9158.800000000001</v>
      </c>
      <c r="O90" s="35">
        <f>I90*Parametri!$B$4</f>
        <v>1856.64</v>
      </c>
      <c r="P90" s="35">
        <f>F90*Parametri!$B$7</f>
        <v>2811.63</v>
      </c>
      <c r="Q90" s="35">
        <f>F90*Parametri!$B$8</f>
        <v>7244.55</v>
      </c>
      <c r="R90" s="35">
        <f>I90*Parametri!$B$9</f>
        <v>1493.6</v>
      </c>
      <c r="S90" s="35">
        <f>F90*Parametri!$B$12</f>
        <v>16592.34</v>
      </c>
      <c r="T90" s="35">
        <f>G90*Parametri!$B$13</f>
        <v>0</v>
      </c>
      <c r="U90" s="36">
        <f>IF(J90="si",Parametri!$B$14,0)</f>
        <v>0</v>
      </c>
      <c r="V90" s="36">
        <f>IF(K90="si",Parametri!$B$15,0)</f>
        <v>0</v>
      </c>
      <c r="W90" s="36">
        <f>IF(L90="si",Parametri!$B$16,0)</f>
        <v>0</v>
      </c>
      <c r="X90" s="37">
        <f>IF(M90="si",Parametri!$B$17,0)</f>
        <v>0</v>
      </c>
      <c r="Y90" s="36">
        <f t="shared" si="10"/>
        <v>39157.56</v>
      </c>
      <c r="Z90" s="36">
        <f t="shared" si="11"/>
        <v>3661.6</v>
      </c>
    </row>
    <row r="91" spans="1:26" ht="12.75" customHeight="1">
      <c r="A91" s="1">
        <v>90</v>
      </c>
      <c r="B91" s="48" t="s">
        <v>841</v>
      </c>
      <c r="C91" s="49" t="s">
        <v>665</v>
      </c>
      <c r="D91" s="44" t="s">
        <v>842</v>
      </c>
      <c r="E91" s="49" t="s">
        <v>306</v>
      </c>
      <c r="F91" s="1">
        <v>45</v>
      </c>
      <c r="G91" s="32"/>
      <c r="H91" s="1">
        <v>47</v>
      </c>
      <c r="I91" s="1">
        <v>11</v>
      </c>
      <c r="J91" s="66"/>
      <c r="K91" s="66"/>
      <c r="L91" s="108" t="s">
        <v>83</v>
      </c>
      <c r="M91" s="64"/>
      <c r="N91" s="35">
        <f>H91*Parametri!$B$3</f>
        <v>7686.85</v>
      </c>
      <c r="O91" s="35">
        <f>I91*Parametri!$B$4</f>
        <v>1276.44</v>
      </c>
      <c r="P91" s="35">
        <f>F91*Parametri!$B$7</f>
        <v>2480.85</v>
      </c>
      <c r="Q91" s="35">
        <f>F91*Parametri!$B$8</f>
        <v>6392.250000000001</v>
      </c>
      <c r="R91" s="35">
        <f>I91*Parametri!$B$9</f>
        <v>1026.85</v>
      </c>
      <c r="S91" s="35">
        <f>F91*Parametri!$B$12</f>
        <v>14640.3</v>
      </c>
      <c r="T91" s="35">
        <f>G91*Parametri!$B$13</f>
        <v>0</v>
      </c>
      <c r="U91" s="36">
        <f>IF(J91="si",Parametri!$B$14,0)</f>
        <v>0</v>
      </c>
      <c r="V91" s="36">
        <f>IF(K91="si",Parametri!$B$15,0)</f>
        <v>0</v>
      </c>
      <c r="W91" s="36">
        <f>IF(L91="si",Parametri!$B$16,0)</f>
        <v>938.92</v>
      </c>
      <c r="X91" s="37">
        <f>IF(M91="si",Parametri!$B$17,0)</f>
        <v>0</v>
      </c>
      <c r="Y91" s="36">
        <f t="shared" si="10"/>
        <v>34442.46</v>
      </c>
      <c r="Z91" s="36">
        <f t="shared" si="11"/>
        <v>3220.69</v>
      </c>
    </row>
    <row r="92" spans="1:26" ht="12.75" customHeight="1">
      <c r="A92" s="1">
        <v>91</v>
      </c>
      <c r="B92" s="48" t="s">
        <v>843</v>
      </c>
      <c r="C92" s="49" t="s">
        <v>665</v>
      </c>
      <c r="D92" s="44" t="s">
        <v>844</v>
      </c>
      <c r="E92" s="49" t="s">
        <v>306</v>
      </c>
      <c r="F92" s="1">
        <v>65</v>
      </c>
      <c r="G92" s="32"/>
      <c r="H92" s="1">
        <v>68</v>
      </c>
      <c r="I92" s="1">
        <v>20</v>
      </c>
      <c r="J92" s="66"/>
      <c r="K92" s="66"/>
      <c r="L92" s="66"/>
      <c r="M92" s="64"/>
      <c r="N92" s="35">
        <f>H92*Parametri!$B$3</f>
        <v>11121.400000000001</v>
      </c>
      <c r="O92" s="35">
        <f>I92*Parametri!$B$4</f>
        <v>2320.8</v>
      </c>
      <c r="P92" s="35">
        <f>F92*Parametri!$B$7</f>
        <v>3583.4500000000003</v>
      </c>
      <c r="Q92" s="35">
        <f>F92*Parametri!$B$8</f>
        <v>9233.25</v>
      </c>
      <c r="R92" s="35">
        <f>I92*Parametri!$B$9</f>
        <v>1867</v>
      </c>
      <c r="S92" s="35">
        <f>F92*Parametri!$B$12</f>
        <v>21147.1</v>
      </c>
      <c r="T92" s="35">
        <f>G92*Parametri!$B$13</f>
        <v>0</v>
      </c>
      <c r="U92" s="36">
        <f>IF(J92="si",Parametri!$B$14,0)</f>
        <v>0</v>
      </c>
      <c r="V92" s="36">
        <f>IF(K92="si",Parametri!$B$15,0)</f>
        <v>0</v>
      </c>
      <c r="W92" s="36">
        <f>IF(L92="si",Parametri!$B$16,0)</f>
        <v>0</v>
      </c>
      <c r="X92" s="37">
        <f>IF(M92="si",Parametri!$B$17,0)</f>
        <v>0</v>
      </c>
      <c r="Y92" s="36">
        <f t="shared" si="10"/>
        <v>49273</v>
      </c>
      <c r="Z92" s="36">
        <f t="shared" si="11"/>
        <v>4607.49</v>
      </c>
    </row>
    <row r="93" spans="1:26" ht="12.75" customHeight="1">
      <c r="A93" s="1">
        <v>92</v>
      </c>
      <c r="B93" s="48" t="s">
        <v>845</v>
      </c>
      <c r="C93" s="49" t="s">
        <v>665</v>
      </c>
      <c r="D93" s="44" t="s">
        <v>846</v>
      </c>
      <c r="E93" s="49" t="s">
        <v>309</v>
      </c>
      <c r="F93" s="1">
        <v>61</v>
      </c>
      <c r="G93" s="32"/>
      <c r="H93" s="1">
        <v>65</v>
      </c>
      <c r="I93" s="1">
        <v>15</v>
      </c>
      <c r="J93" s="66"/>
      <c r="K93" s="66"/>
      <c r="L93" s="108" t="s">
        <v>83</v>
      </c>
      <c r="M93" s="64"/>
      <c r="N93" s="35">
        <f>H93*Parametri!$B$3</f>
        <v>10630.75</v>
      </c>
      <c r="O93" s="35">
        <f>I93*Parametri!$B$4</f>
        <v>1740.6000000000001</v>
      </c>
      <c r="P93" s="35">
        <f>F93*Parametri!$B$7</f>
        <v>3362.9300000000003</v>
      </c>
      <c r="Q93" s="35">
        <f>F93*Parametri!$B$8</f>
        <v>8665.050000000001</v>
      </c>
      <c r="R93" s="35">
        <f>I93*Parametri!$B$9</f>
        <v>1400.25</v>
      </c>
      <c r="S93" s="35">
        <f>F93*Parametri!$B$12</f>
        <v>19845.739999999998</v>
      </c>
      <c r="T93" s="35">
        <f>G93*Parametri!$B$13</f>
        <v>0</v>
      </c>
      <c r="U93" s="36">
        <f>IF(J93="si",Parametri!$B$14,0)</f>
        <v>0</v>
      </c>
      <c r="V93" s="36">
        <f>IF(K93="si",Parametri!$B$15,0)</f>
        <v>0</v>
      </c>
      <c r="W93" s="36">
        <f>IF(L93="si",Parametri!$B$16,0)</f>
        <v>938.92</v>
      </c>
      <c r="X93" s="37">
        <f>IF(M93="si",Parametri!$B$17,0)</f>
        <v>0</v>
      </c>
      <c r="Y93" s="36">
        <f t="shared" si="10"/>
        <v>46584.24</v>
      </c>
      <c r="Z93" s="36">
        <f t="shared" si="11"/>
        <v>4356.06</v>
      </c>
    </row>
    <row r="94" spans="1:26" ht="12.75" customHeight="1">
      <c r="A94" s="1">
        <v>93</v>
      </c>
      <c r="B94" s="48" t="s">
        <v>847</v>
      </c>
      <c r="C94" s="49" t="s">
        <v>665</v>
      </c>
      <c r="D94" s="44" t="s">
        <v>848</v>
      </c>
      <c r="E94" s="49" t="s">
        <v>312</v>
      </c>
      <c r="F94" s="1">
        <v>58</v>
      </c>
      <c r="G94" s="32"/>
      <c r="H94" s="1">
        <v>61</v>
      </c>
      <c r="I94" s="1">
        <v>15</v>
      </c>
      <c r="J94" s="66"/>
      <c r="K94" s="66"/>
      <c r="L94" s="66"/>
      <c r="M94" s="64"/>
      <c r="N94" s="35">
        <f>H94*Parametri!$B$3</f>
        <v>9976.550000000001</v>
      </c>
      <c r="O94" s="35">
        <f>I94*Parametri!$B$4</f>
        <v>1740.6000000000001</v>
      </c>
      <c r="P94" s="35">
        <f>F94*Parametri!$B$7</f>
        <v>3197.54</v>
      </c>
      <c r="Q94" s="35">
        <f>F94*Parametri!$B$8</f>
        <v>8238.900000000001</v>
      </c>
      <c r="R94" s="35">
        <f>I94*Parametri!$B$9</f>
        <v>1400.25</v>
      </c>
      <c r="S94" s="35">
        <f>F94*Parametri!$B$12</f>
        <v>18869.719999999998</v>
      </c>
      <c r="T94" s="35">
        <f>G94*Parametri!$B$13</f>
        <v>0</v>
      </c>
      <c r="U94" s="36">
        <f>IF(J94="si",Parametri!$B$14,0)</f>
        <v>0</v>
      </c>
      <c r="V94" s="36">
        <f>IF(K94="si",Parametri!$B$15,0)</f>
        <v>0</v>
      </c>
      <c r="W94" s="36">
        <f>IF(L94="si",Parametri!$B$16,0)</f>
        <v>0</v>
      </c>
      <c r="X94" s="37">
        <f>IF(M94="si",Parametri!$B$17,0)</f>
        <v>0</v>
      </c>
      <c r="Y94" s="36">
        <f t="shared" si="10"/>
        <v>43423.56</v>
      </c>
      <c r="Z94" s="36">
        <f t="shared" si="11"/>
        <v>4060.51</v>
      </c>
    </row>
    <row r="95" spans="1:26" ht="12.75" customHeight="1">
      <c r="A95" s="1">
        <v>94</v>
      </c>
      <c r="B95" s="48" t="s">
        <v>849</v>
      </c>
      <c r="C95" s="49" t="s">
        <v>665</v>
      </c>
      <c r="D95" s="44" t="s">
        <v>850</v>
      </c>
      <c r="E95" s="49" t="s">
        <v>315</v>
      </c>
      <c r="F95" s="1">
        <v>54</v>
      </c>
      <c r="G95" s="32"/>
      <c r="H95" s="1">
        <v>58</v>
      </c>
      <c r="I95" s="1">
        <v>14</v>
      </c>
      <c r="J95" s="66"/>
      <c r="K95" s="66"/>
      <c r="L95" s="66"/>
      <c r="M95" s="64"/>
      <c r="N95" s="35">
        <f>H95*Parametri!$B$3</f>
        <v>9485.900000000001</v>
      </c>
      <c r="O95" s="35">
        <f>I95*Parametri!$B$4</f>
        <v>1624.5600000000002</v>
      </c>
      <c r="P95" s="35">
        <f>F95*Parametri!$B$7</f>
        <v>2977.02</v>
      </c>
      <c r="Q95" s="35">
        <f>F95*Parametri!$B$8</f>
        <v>7670.700000000001</v>
      </c>
      <c r="R95" s="35">
        <f>I95*Parametri!$B$9</f>
        <v>1306.8999999999999</v>
      </c>
      <c r="S95" s="35">
        <f>F95*Parametri!$B$12</f>
        <v>17568.359999999997</v>
      </c>
      <c r="T95" s="35">
        <f>G95*Parametri!$B$13</f>
        <v>0</v>
      </c>
      <c r="U95" s="36">
        <f>IF(J95="si",Parametri!$B$14,0)</f>
        <v>0</v>
      </c>
      <c r="V95" s="36">
        <f>IF(K95="si",Parametri!$B$15,0)</f>
        <v>0</v>
      </c>
      <c r="W95" s="36">
        <f>IF(L95="si",Parametri!$B$16,0)</f>
        <v>0</v>
      </c>
      <c r="X95" s="37">
        <f>IF(M95="si",Parametri!$B$17,0)</f>
        <v>0</v>
      </c>
      <c r="Y95" s="36">
        <f t="shared" si="10"/>
        <v>40633.44</v>
      </c>
      <c r="Z95" s="36">
        <f t="shared" si="11"/>
        <v>3799.61</v>
      </c>
    </row>
    <row r="96" spans="1:26" ht="12.75" customHeight="1">
      <c r="A96" s="1">
        <v>95</v>
      </c>
      <c r="B96" s="48" t="s">
        <v>851</v>
      </c>
      <c r="C96" s="49" t="s">
        <v>665</v>
      </c>
      <c r="D96" s="44" t="s">
        <v>852</v>
      </c>
      <c r="E96" s="49" t="s">
        <v>318</v>
      </c>
      <c r="F96" s="1">
        <v>56</v>
      </c>
      <c r="G96" s="32"/>
      <c r="H96" s="1">
        <v>61</v>
      </c>
      <c r="I96" s="1">
        <v>15</v>
      </c>
      <c r="J96" s="66"/>
      <c r="K96" s="66"/>
      <c r="L96" s="66"/>
      <c r="M96" s="64"/>
      <c r="N96" s="35">
        <f>H96*Parametri!$B$3</f>
        <v>9976.550000000001</v>
      </c>
      <c r="O96" s="35">
        <f>I96*Parametri!$B$4</f>
        <v>1740.6000000000001</v>
      </c>
      <c r="P96" s="35">
        <f>F96*Parametri!$B$7</f>
        <v>3087.28</v>
      </c>
      <c r="Q96" s="35">
        <f>F96*Parametri!$B$8</f>
        <v>7954.800000000001</v>
      </c>
      <c r="R96" s="35">
        <f>I96*Parametri!$B$9</f>
        <v>1400.25</v>
      </c>
      <c r="S96" s="35">
        <f>F96*Parametri!$B$12</f>
        <v>18219.039999999997</v>
      </c>
      <c r="T96" s="35">
        <f>G96*Parametri!$B$13</f>
        <v>0</v>
      </c>
      <c r="U96" s="36">
        <f>IF(J96="si",Parametri!$B$14,0)</f>
        <v>0</v>
      </c>
      <c r="V96" s="36">
        <f>IF(K96="si",Parametri!$B$15,0)</f>
        <v>0</v>
      </c>
      <c r="W96" s="36">
        <f>IF(L96="si",Parametri!$B$16,0)</f>
        <v>0</v>
      </c>
      <c r="X96" s="37">
        <f>IF(M96="si",Parametri!$B$17,0)</f>
        <v>0</v>
      </c>
      <c r="Y96" s="36">
        <f t="shared" si="10"/>
        <v>42378.520000000004</v>
      </c>
      <c r="Z96" s="36">
        <f t="shared" si="11"/>
        <v>3962.79</v>
      </c>
    </row>
    <row r="97" spans="1:26" ht="12.75" customHeight="1">
      <c r="A97" s="1">
        <v>96</v>
      </c>
      <c r="B97" s="48" t="s">
        <v>853</v>
      </c>
      <c r="C97" s="49" t="s">
        <v>665</v>
      </c>
      <c r="D97" s="44" t="s">
        <v>742</v>
      </c>
      <c r="E97" s="49" t="s">
        <v>321</v>
      </c>
      <c r="F97" s="1">
        <v>50</v>
      </c>
      <c r="G97" s="32"/>
      <c r="H97" s="1">
        <v>53</v>
      </c>
      <c r="I97" s="1">
        <v>12</v>
      </c>
      <c r="J97" s="66"/>
      <c r="K97" s="66"/>
      <c r="L97" s="66"/>
      <c r="M97" s="64"/>
      <c r="N97" s="35">
        <f>H97*Parametri!$B$3</f>
        <v>8668.150000000001</v>
      </c>
      <c r="O97" s="35">
        <f>I97*Parametri!$B$4</f>
        <v>1392.48</v>
      </c>
      <c r="P97" s="35">
        <f>F97*Parametri!$B$7</f>
        <v>2756.5</v>
      </c>
      <c r="Q97" s="35">
        <f>F97*Parametri!$B$8</f>
        <v>7102.500000000001</v>
      </c>
      <c r="R97" s="35">
        <f>I97*Parametri!$B$9</f>
        <v>1120.1999999999998</v>
      </c>
      <c r="S97" s="35">
        <f>F97*Parametri!$B$12</f>
        <v>16266.999999999998</v>
      </c>
      <c r="T97" s="35">
        <f>G97*Parametri!$B$13</f>
        <v>0</v>
      </c>
      <c r="U97" s="36">
        <f>IF(J97="si",Parametri!$B$14,0)</f>
        <v>0</v>
      </c>
      <c r="V97" s="36">
        <f>IF(K97="si",Parametri!$B$15,0)</f>
        <v>0</v>
      </c>
      <c r="W97" s="36">
        <f>IF(L97="si",Parametri!$B$16,0)</f>
        <v>0</v>
      </c>
      <c r="X97" s="37">
        <f>IF(M97="si",Parametri!$B$17,0)</f>
        <v>0</v>
      </c>
      <c r="Y97" s="36">
        <f t="shared" si="10"/>
        <v>37306.83</v>
      </c>
      <c r="Z97" s="36">
        <f t="shared" si="11"/>
        <v>3488.54</v>
      </c>
    </row>
    <row r="98" spans="1:26" ht="12.75" customHeight="1">
      <c r="A98" s="1">
        <v>97</v>
      </c>
      <c r="B98" s="48" t="s">
        <v>854</v>
      </c>
      <c r="C98" s="49" t="s">
        <v>665</v>
      </c>
      <c r="D98" s="44" t="s">
        <v>855</v>
      </c>
      <c r="E98" s="49" t="s">
        <v>323</v>
      </c>
      <c r="F98" s="1">
        <v>59</v>
      </c>
      <c r="G98" s="32"/>
      <c r="H98" s="1">
        <v>63</v>
      </c>
      <c r="I98" s="1">
        <v>13</v>
      </c>
      <c r="J98" s="66"/>
      <c r="K98" s="66"/>
      <c r="L98" s="108" t="s">
        <v>83</v>
      </c>
      <c r="M98" s="64"/>
      <c r="N98" s="35">
        <f>H98*Parametri!$B$3</f>
        <v>10303.650000000001</v>
      </c>
      <c r="O98" s="35">
        <f>I98*Parametri!$B$4</f>
        <v>1508.52</v>
      </c>
      <c r="P98" s="35">
        <f>F98*Parametri!$B$7</f>
        <v>3252.67</v>
      </c>
      <c r="Q98" s="35">
        <f>F98*Parametri!$B$8</f>
        <v>8380.95</v>
      </c>
      <c r="R98" s="35">
        <f>I98*Parametri!$B$9</f>
        <v>1213.55</v>
      </c>
      <c r="S98" s="35">
        <f>F98*Parametri!$B$12</f>
        <v>19195.059999999998</v>
      </c>
      <c r="T98" s="35">
        <f>G98*Parametri!$B$13</f>
        <v>0</v>
      </c>
      <c r="U98" s="36">
        <f>IF(J98="si",Parametri!$B$14,0)</f>
        <v>0</v>
      </c>
      <c r="V98" s="36">
        <f>IF(K98="si",Parametri!$B$15,0)</f>
        <v>0</v>
      </c>
      <c r="W98" s="36">
        <f>IF(L98="si",Parametri!$B$16,0)</f>
        <v>938.92</v>
      </c>
      <c r="X98" s="37">
        <f>IF(M98="si",Parametri!$B$17,0)</f>
        <v>0</v>
      </c>
      <c r="Y98" s="36">
        <f aca="true" t="shared" si="12" ref="Y98:Y113">SUM(N98:X98)</f>
        <v>44793.31999999999</v>
      </c>
      <c r="Z98" s="36">
        <f aca="true" t="shared" si="13" ref="Z98:Z113">ROUND((Y98/90.9*100)*8.5%,2)</f>
        <v>4188.59</v>
      </c>
    </row>
    <row r="99" spans="1:26" ht="12.75" customHeight="1">
      <c r="A99" s="1">
        <v>98</v>
      </c>
      <c r="B99" s="48" t="s">
        <v>856</v>
      </c>
      <c r="C99" s="49" t="s">
        <v>665</v>
      </c>
      <c r="D99" s="44" t="s">
        <v>857</v>
      </c>
      <c r="E99" s="49" t="s">
        <v>323</v>
      </c>
      <c r="F99" s="1">
        <v>56</v>
      </c>
      <c r="G99" s="32"/>
      <c r="H99" s="1">
        <v>61</v>
      </c>
      <c r="I99" s="1">
        <v>16</v>
      </c>
      <c r="J99" s="66"/>
      <c r="K99" s="66"/>
      <c r="L99" s="66"/>
      <c r="M99" s="64"/>
      <c r="N99" s="35">
        <f>H99*Parametri!$B$3</f>
        <v>9976.550000000001</v>
      </c>
      <c r="O99" s="35">
        <f>I99*Parametri!$B$4</f>
        <v>1856.64</v>
      </c>
      <c r="P99" s="35">
        <f>F99*Parametri!$B$7</f>
        <v>3087.28</v>
      </c>
      <c r="Q99" s="35">
        <f>F99*Parametri!$B$8</f>
        <v>7954.800000000001</v>
      </c>
      <c r="R99" s="35">
        <f>I99*Parametri!$B$9</f>
        <v>1493.6</v>
      </c>
      <c r="S99" s="35">
        <f>F99*Parametri!$B$12</f>
        <v>18219.039999999997</v>
      </c>
      <c r="T99" s="35">
        <f>G99*Parametri!$B$13</f>
        <v>0</v>
      </c>
      <c r="U99" s="36">
        <f>IF(J99="si",Parametri!$B$14,0)</f>
        <v>0</v>
      </c>
      <c r="V99" s="36">
        <f>IF(K99="si",Parametri!$B$15,0)</f>
        <v>0</v>
      </c>
      <c r="W99" s="36">
        <f>IF(L99="si",Parametri!$B$16,0)</f>
        <v>0</v>
      </c>
      <c r="X99" s="37">
        <f>IF(M99="si",Parametri!$B$17,0)</f>
        <v>0</v>
      </c>
      <c r="Y99" s="36">
        <f t="shared" si="12"/>
        <v>42587.91</v>
      </c>
      <c r="Z99" s="36">
        <f t="shared" si="13"/>
        <v>3982.37</v>
      </c>
    </row>
    <row r="100" spans="1:26" ht="12.75" customHeight="1">
      <c r="A100" s="1">
        <v>99</v>
      </c>
      <c r="B100" s="48" t="s">
        <v>858</v>
      </c>
      <c r="C100" s="49" t="s">
        <v>665</v>
      </c>
      <c r="D100" s="44" t="s">
        <v>859</v>
      </c>
      <c r="E100" s="49" t="s">
        <v>327</v>
      </c>
      <c r="F100" s="1">
        <v>51</v>
      </c>
      <c r="G100" s="32"/>
      <c r="H100" s="1">
        <v>52</v>
      </c>
      <c r="I100" s="1">
        <v>12</v>
      </c>
      <c r="J100" s="66"/>
      <c r="K100" s="66"/>
      <c r="L100" s="66"/>
      <c r="M100" s="64"/>
      <c r="N100" s="35">
        <f>H100*Parametri!$B$3</f>
        <v>8504.6</v>
      </c>
      <c r="O100" s="35">
        <f>I100*Parametri!$B$4</f>
        <v>1392.48</v>
      </c>
      <c r="P100" s="35">
        <f>F100*Parametri!$B$7</f>
        <v>2811.63</v>
      </c>
      <c r="Q100" s="35">
        <f>F100*Parametri!$B$8</f>
        <v>7244.55</v>
      </c>
      <c r="R100" s="35">
        <f>I100*Parametri!$B$9</f>
        <v>1120.1999999999998</v>
      </c>
      <c r="S100" s="35">
        <f>F100*Parametri!$B$12</f>
        <v>16592.34</v>
      </c>
      <c r="T100" s="35">
        <f>G100*Parametri!$B$13</f>
        <v>0</v>
      </c>
      <c r="U100" s="36">
        <f>IF(J100="si",Parametri!$B$14,0)</f>
        <v>0</v>
      </c>
      <c r="V100" s="36">
        <f>IF(K100="si",Parametri!$B$15,0)</f>
        <v>0</v>
      </c>
      <c r="W100" s="36">
        <f>IF(L100="si",Parametri!$B$16,0)</f>
        <v>0</v>
      </c>
      <c r="X100" s="37">
        <f>IF(M100="si",Parametri!$B$17,0)</f>
        <v>0</v>
      </c>
      <c r="Y100" s="36">
        <f t="shared" si="12"/>
        <v>37665.8</v>
      </c>
      <c r="Z100" s="36">
        <f t="shared" si="13"/>
        <v>3522.1</v>
      </c>
    </row>
    <row r="101" spans="1:26" ht="12.75" customHeight="1">
      <c r="A101" s="1">
        <v>100</v>
      </c>
      <c r="B101" s="48" t="s">
        <v>860</v>
      </c>
      <c r="C101" s="49" t="s">
        <v>665</v>
      </c>
      <c r="D101" s="44" t="s">
        <v>861</v>
      </c>
      <c r="E101" s="49" t="s">
        <v>327</v>
      </c>
      <c r="F101" s="1">
        <v>59</v>
      </c>
      <c r="G101" s="32"/>
      <c r="H101" s="1">
        <v>62</v>
      </c>
      <c r="I101" s="1">
        <v>17</v>
      </c>
      <c r="J101" s="66"/>
      <c r="K101" s="66"/>
      <c r="L101" s="66"/>
      <c r="M101" s="64"/>
      <c r="N101" s="35">
        <f>H101*Parametri!$B$3</f>
        <v>10140.1</v>
      </c>
      <c r="O101" s="35">
        <f>I101*Parametri!$B$4</f>
        <v>1972.68</v>
      </c>
      <c r="P101" s="35">
        <f>F101*Parametri!$B$7</f>
        <v>3252.67</v>
      </c>
      <c r="Q101" s="35">
        <f>F101*Parametri!$B$8</f>
        <v>8380.95</v>
      </c>
      <c r="R101" s="35">
        <f>I101*Parametri!$B$9</f>
        <v>1586.9499999999998</v>
      </c>
      <c r="S101" s="35">
        <f>F101*Parametri!$B$12</f>
        <v>19195.059999999998</v>
      </c>
      <c r="T101" s="35">
        <f>G101*Parametri!$B$13</f>
        <v>0</v>
      </c>
      <c r="U101" s="36">
        <f>IF(J101="si",Parametri!$B$14,0)</f>
        <v>0</v>
      </c>
      <c r="V101" s="36">
        <f>IF(K101="si",Parametri!$B$15,0)</f>
        <v>0</v>
      </c>
      <c r="W101" s="36">
        <f>IF(L101="si",Parametri!$B$16,0)</f>
        <v>0</v>
      </c>
      <c r="X101" s="37">
        <f>IF(M101="si",Parametri!$B$17,0)</f>
        <v>0</v>
      </c>
      <c r="Y101" s="36">
        <f t="shared" si="12"/>
        <v>44528.41</v>
      </c>
      <c r="Z101" s="36">
        <f t="shared" si="13"/>
        <v>4163.82</v>
      </c>
    </row>
    <row r="102" spans="1:26" ht="12.75" customHeight="1">
      <c r="A102" s="1">
        <v>101</v>
      </c>
      <c r="B102" s="48" t="s">
        <v>862</v>
      </c>
      <c r="C102" s="49" t="s">
        <v>665</v>
      </c>
      <c r="D102" s="44" t="s">
        <v>863</v>
      </c>
      <c r="E102" s="49" t="s">
        <v>330</v>
      </c>
      <c r="F102" s="1">
        <v>32</v>
      </c>
      <c r="G102" s="32"/>
      <c r="H102" s="1">
        <v>29</v>
      </c>
      <c r="I102" s="1">
        <v>10</v>
      </c>
      <c r="J102" s="66"/>
      <c r="K102" s="66"/>
      <c r="L102" s="66"/>
      <c r="M102" s="64"/>
      <c r="N102" s="35">
        <f>H102*Parametri!$B$3</f>
        <v>4742.950000000001</v>
      </c>
      <c r="O102" s="35">
        <f>I102*Parametri!$B$4</f>
        <v>1160.4</v>
      </c>
      <c r="P102" s="35">
        <f>F102*Parametri!$B$7</f>
        <v>1764.16</v>
      </c>
      <c r="Q102" s="35">
        <f>F102*Parametri!$B$8</f>
        <v>4545.6</v>
      </c>
      <c r="R102" s="35">
        <f>I102*Parametri!$B$9</f>
        <v>933.5</v>
      </c>
      <c r="S102" s="35">
        <f>F102*Parametri!$B$12</f>
        <v>10410.88</v>
      </c>
      <c r="T102" s="35">
        <f>G102*Parametri!$B$13</f>
        <v>0</v>
      </c>
      <c r="U102" s="36">
        <f>IF(J102="si",Parametri!$B$14,0)</f>
        <v>0</v>
      </c>
      <c r="V102" s="36">
        <f>IF(K102="si",Parametri!$B$15,0)</f>
        <v>0</v>
      </c>
      <c r="W102" s="36">
        <f>IF(L102="si",Parametri!$B$16,0)</f>
        <v>0</v>
      </c>
      <c r="X102" s="37">
        <f>IF(M102="si",Parametri!$B$17,0)</f>
        <v>0</v>
      </c>
      <c r="Y102" s="36">
        <f t="shared" si="12"/>
        <v>23557.489999999998</v>
      </c>
      <c r="Z102" s="36">
        <f t="shared" si="13"/>
        <v>2202.85</v>
      </c>
    </row>
    <row r="103" spans="1:26" ht="12.75" customHeight="1">
      <c r="A103" s="1">
        <v>102</v>
      </c>
      <c r="B103" s="48" t="s">
        <v>864</v>
      </c>
      <c r="C103" s="49" t="s">
        <v>665</v>
      </c>
      <c r="D103" s="44" t="s">
        <v>865</v>
      </c>
      <c r="E103" s="49" t="s">
        <v>330</v>
      </c>
      <c r="F103" s="1">
        <v>38</v>
      </c>
      <c r="G103" s="32"/>
      <c r="H103" s="1">
        <v>41</v>
      </c>
      <c r="I103" s="1">
        <v>10</v>
      </c>
      <c r="J103" s="66"/>
      <c r="K103" s="66"/>
      <c r="L103" s="66"/>
      <c r="M103" s="64"/>
      <c r="N103" s="35">
        <f>H103*Parametri!$B$3</f>
        <v>6705.55</v>
      </c>
      <c r="O103" s="35">
        <f>I103*Parametri!$B$4</f>
        <v>1160.4</v>
      </c>
      <c r="P103" s="35">
        <f>F103*Parametri!$B$7</f>
        <v>2094.94</v>
      </c>
      <c r="Q103" s="35">
        <f>F103*Parametri!$B$8</f>
        <v>5397.900000000001</v>
      </c>
      <c r="R103" s="35">
        <f>I103*Parametri!$B$9</f>
        <v>933.5</v>
      </c>
      <c r="S103" s="35">
        <f>F103*Parametri!$B$12</f>
        <v>12362.919999999998</v>
      </c>
      <c r="T103" s="35">
        <f>G103*Parametri!$B$13</f>
        <v>0</v>
      </c>
      <c r="U103" s="36">
        <f>IF(J103="si",Parametri!$B$14,0)</f>
        <v>0</v>
      </c>
      <c r="V103" s="36">
        <f>IF(K103="si",Parametri!$B$15,0)</f>
        <v>0</v>
      </c>
      <c r="W103" s="36">
        <f>IF(L103="si",Parametri!$B$16,0)</f>
        <v>0</v>
      </c>
      <c r="X103" s="37">
        <f>IF(M103="si",Parametri!$B$17,0)</f>
        <v>0</v>
      </c>
      <c r="Y103" s="36">
        <f t="shared" si="12"/>
        <v>28655.21</v>
      </c>
      <c r="Z103" s="36">
        <f t="shared" si="13"/>
        <v>2679.53</v>
      </c>
    </row>
    <row r="104" spans="1:26" ht="12.75" customHeight="1">
      <c r="A104" s="1">
        <v>103</v>
      </c>
      <c r="B104" s="48" t="s">
        <v>866</v>
      </c>
      <c r="C104" s="49" t="s">
        <v>665</v>
      </c>
      <c r="D104" s="44" t="s">
        <v>867</v>
      </c>
      <c r="E104" s="49" t="s">
        <v>330</v>
      </c>
      <c r="F104" s="1">
        <v>50</v>
      </c>
      <c r="G104" s="32"/>
      <c r="H104" s="1">
        <v>55</v>
      </c>
      <c r="I104" s="1">
        <v>14</v>
      </c>
      <c r="J104" s="66"/>
      <c r="K104" s="66"/>
      <c r="L104" s="66"/>
      <c r="M104" s="64"/>
      <c r="N104" s="35">
        <f>H104*Parametri!$B$3</f>
        <v>8995.25</v>
      </c>
      <c r="O104" s="35">
        <f>I104*Parametri!$B$4</f>
        <v>1624.5600000000002</v>
      </c>
      <c r="P104" s="35">
        <f>F104*Parametri!$B$7</f>
        <v>2756.5</v>
      </c>
      <c r="Q104" s="35">
        <f>F104*Parametri!$B$8</f>
        <v>7102.500000000001</v>
      </c>
      <c r="R104" s="35">
        <f>I104*Parametri!$B$9</f>
        <v>1306.8999999999999</v>
      </c>
      <c r="S104" s="35">
        <f>F104*Parametri!$B$12</f>
        <v>16266.999999999998</v>
      </c>
      <c r="T104" s="35">
        <f>G104*Parametri!$B$13</f>
        <v>0</v>
      </c>
      <c r="U104" s="36">
        <f>IF(J104="si",Parametri!$B$14,0)</f>
        <v>0</v>
      </c>
      <c r="V104" s="36">
        <f>IF(K104="si",Parametri!$B$15,0)</f>
        <v>0</v>
      </c>
      <c r="W104" s="36">
        <f>IF(L104="si",Parametri!$B$16,0)</f>
        <v>0</v>
      </c>
      <c r="X104" s="37">
        <f>IF(M104="si",Parametri!$B$17,0)</f>
        <v>0</v>
      </c>
      <c r="Y104" s="36">
        <f t="shared" si="12"/>
        <v>38052.71</v>
      </c>
      <c r="Z104" s="36">
        <f t="shared" si="13"/>
        <v>3558.28</v>
      </c>
    </row>
    <row r="105" spans="1:26" ht="12.75" customHeight="1">
      <c r="A105" s="1">
        <v>104</v>
      </c>
      <c r="B105" s="48" t="s">
        <v>868</v>
      </c>
      <c r="C105" s="49" t="s">
        <v>665</v>
      </c>
      <c r="D105" s="44" t="s">
        <v>869</v>
      </c>
      <c r="E105" s="49" t="s">
        <v>330</v>
      </c>
      <c r="F105" s="1">
        <v>64</v>
      </c>
      <c r="G105" s="32"/>
      <c r="H105" s="1">
        <v>66</v>
      </c>
      <c r="I105" s="1">
        <v>19</v>
      </c>
      <c r="J105" s="66"/>
      <c r="K105" s="66"/>
      <c r="L105" s="66"/>
      <c r="M105" s="64"/>
      <c r="N105" s="35">
        <f>H105*Parametri!$B$3</f>
        <v>10794.300000000001</v>
      </c>
      <c r="O105" s="35">
        <f>I105*Parametri!$B$4</f>
        <v>2204.76</v>
      </c>
      <c r="P105" s="35">
        <f>F105*Parametri!$B$7</f>
        <v>3528.32</v>
      </c>
      <c r="Q105" s="35">
        <f>F105*Parametri!$B$8</f>
        <v>9091.2</v>
      </c>
      <c r="R105" s="35">
        <f>I105*Parametri!$B$9</f>
        <v>1773.6499999999999</v>
      </c>
      <c r="S105" s="35">
        <f>F105*Parametri!$B$12</f>
        <v>20821.76</v>
      </c>
      <c r="T105" s="35">
        <f>G105*Parametri!$B$13</f>
        <v>0</v>
      </c>
      <c r="U105" s="36">
        <f>IF(J105="si",Parametri!$B$14,0)</f>
        <v>0</v>
      </c>
      <c r="V105" s="36">
        <f>IF(K105="si",Parametri!$B$15,0)</f>
        <v>0</v>
      </c>
      <c r="W105" s="36">
        <f>IF(L105="si",Parametri!$B$16,0)</f>
        <v>0</v>
      </c>
      <c r="X105" s="37">
        <f>IF(M105="si",Parametri!$B$17,0)</f>
        <v>0</v>
      </c>
      <c r="Y105" s="36">
        <f t="shared" si="12"/>
        <v>48213.990000000005</v>
      </c>
      <c r="Z105" s="36">
        <f t="shared" si="13"/>
        <v>4508.46</v>
      </c>
    </row>
    <row r="106" spans="1:26" ht="12.75" customHeight="1">
      <c r="A106" s="1">
        <v>105</v>
      </c>
      <c r="B106" s="48" t="s">
        <v>870</v>
      </c>
      <c r="C106" s="49" t="s">
        <v>665</v>
      </c>
      <c r="D106" s="44" t="s">
        <v>871</v>
      </c>
      <c r="E106" s="49" t="s">
        <v>336</v>
      </c>
      <c r="F106" s="1">
        <v>64</v>
      </c>
      <c r="G106" s="32"/>
      <c r="H106" s="1">
        <v>70</v>
      </c>
      <c r="I106" s="1">
        <v>17</v>
      </c>
      <c r="J106" s="66"/>
      <c r="K106" s="66"/>
      <c r="L106" s="66"/>
      <c r="M106" s="64"/>
      <c r="N106" s="35">
        <f>H106*Parametri!$B$3</f>
        <v>11448.5</v>
      </c>
      <c r="O106" s="35">
        <f>I106*Parametri!$B$4</f>
        <v>1972.68</v>
      </c>
      <c r="P106" s="35">
        <f>F106*Parametri!$B$7</f>
        <v>3528.32</v>
      </c>
      <c r="Q106" s="35">
        <f>F106*Parametri!$B$8</f>
        <v>9091.2</v>
      </c>
      <c r="R106" s="35">
        <f>I106*Parametri!$B$9</f>
        <v>1586.9499999999998</v>
      </c>
      <c r="S106" s="35">
        <f>F106*Parametri!$B$12</f>
        <v>20821.76</v>
      </c>
      <c r="T106" s="35">
        <f>G106*Parametri!$B$13</f>
        <v>0</v>
      </c>
      <c r="U106" s="36">
        <f>IF(J106="si",Parametri!$B$14,0)</f>
        <v>0</v>
      </c>
      <c r="V106" s="36">
        <f>IF(K106="si",Parametri!$B$15,0)</f>
        <v>0</v>
      </c>
      <c r="W106" s="36">
        <f>IF(L106="si",Parametri!$B$16,0)</f>
        <v>0</v>
      </c>
      <c r="X106" s="37">
        <f>IF(M106="si",Parametri!$B$17,0)</f>
        <v>0</v>
      </c>
      <c r="Y106" s="36">
        <f t="shared" si="12"/>
        <v>48449.41</v>
      </c>
      <c r="Z106" s="36">
        <f t="shared" si="13"/>
        <v>4530.47</v>
      </c>
    </row>
    <row r="107" spans="1:26" ht="12.75" customHeight="1">
      <c r="A107" s="1">
        <v>106</v>
      </c>
      <c r="B107" s="48" t="s">
        <v>872</v>
      </c>
      <c r="C107" s="49" t="s">
        <v>665</v>
      </c>
      <c r="D107" s="44" t="s">
        <v>873</v>
      </c>
      <c r="E107" s="49" t="s">
        <v>336</v>
      </c>
      <c r="F107" s="1">
        <v>88</v>
      </c>
      <c r="G107" s="32"/>
      <c r="H107" s="1">
        <v>93</v>
      </c>
      <c r="I107" s="1">
        <v>14</v>
      </c>
      <c r="J107" s="66"/>
      <c r="K107" s="66"/>
      <c r="L107" s="66"/>
      <c r="M107" s="64"/>
      <c r="N107" s="35">
        <f>H107*Parametri!$B$3</f>
        <v>15210.150000000001</v>
      </c>
      <c r="O107" s="35">
        <f>I107*Parametri!$B$4</f>
        <v>1624.5600000000002</v>
      </c>
      <c r="P107" s="35">
        <f>F107*Parametri!$B$7</f>
        <v>4851.4400000000005</v>
      </c>
      <c r="Q107" s="35">
        <f>F107*Parametri!$B$8</f>
        <v>12500.400000000001</v>
      </c>
      <c r="R107" s="35">
        <f>I107*Parametri!$B$9</f>
        <v>1306.8999999999999</v>
      </c>
      <c r="S107" s="35">
        <f>F107*Parametri!$B$12</f>
        <v>28629.92</v>
      </c>
      <c r="T107" s="35">
        <f>G107*Parametri!$B$13</f>
        <v>0</v>
      </c>
      <c r="U107" s="36">
        <f>IF(J107="si",Parametri!$B$14,0)</f>
        <v>0</v>
      </c>
      <c r="V107" s="36">
        <f>IF(K107="si",Parametri!$B$15,0)</f>
        <v>0</v>
      </c>
      <c r="W107" s="36">
        <f>IF(L107="si",Parametri!$B$16,0)</f>
        <v>0</v>
      </c>
      <c r="X107" s="37">
        <f>IF(M107="si",Parametri!$B$17,0)</f>
        <v>0</v>
      </c>
      <c r="Y107" s="36">
        <f t="shared" si="12"/>
        <v>64123.37</v>
      </c>
      <c r="Z107" s="36">
        <f t="shared" si="13"/>
        <v>5996.13</v>
      </c>
    </row>
    <row r="108" spans="1:26" ht="12.75" customHeight="1">
      <c r="A108" s="1">
        <v>107</v>
      </c>
      <c r="B108" s="48" t="s">
        <v>874</v>
      </c>
      <c r="C108" s="49" t="s">
        <v>665</v>
      </c>
      <c r="D108" s="44" t="s">
        <v>875</v>
      </c>
      <c r="E108" s="49" t="s">
        <v>336</v>
      </c>
      <c r="F108" s="1">
        <v>92</v>
      </c>
      <c r="G108" s="32"/>
      <c r="H108" s="1">
        <v>97</v>
      </c>
      <c r="I108" s="1">
        <v>25</v>
      </c>
      <c r="J108" s="108" t="s">
        <v>83</v>
      </c>
      <c r="K108" s="66"/>
      <c r="L108" s="108" t="s">
        <v>83</v>
      </c>
      <c r="M108" s="64"/>
      <c r="N108" s="35">
        <f>H108*Parametri!$B$3</f>
        <v>15864.35</v>
      </c>
      <c r="O108" s="35">
        <f>I108*Parametri!$B$4</f>
        <v>2901</v>
      </c>
      <c r="P108" s="35">
        <f>F108*Parametri!$B$7</f>
        <v>5071.96</v>
      </c>
      <c r="Q108" s="35">
        <f>F108*Parametri!$B$8</f>
        <v>13068.6</v>
      </c>
      <c r="R108" s="35">
        <f>I108*Parametri!$B$9</f>
        <v>2333.75</v>
      </c>
      <c r="S108" s="35">
        <f>F108*Parametri!$B$12</f>
        <v>29931.28</v>
      </c>
      <c r="T108" s="35">
        <f>G108*Parametri!$B$13</f>
        <v>0</v>
      </c>
      <c r="U108" s="36">
        <f>IF(J108="si",Parametri!$B$14,0)</f>
        <v>1408.38</v>
      </c>
      <c r="V108" s="36">
        <f>IF(K108="si",Parametri!$B$15,0)</f>
        <v>0</v>
      </c>
      <c r="W108" s="36">
        <f>IF(L108="si",Parametri!$B$16,0)</f>
        <v>938.92</v>
      </c>
      <c r="X108" s="37">
        <f>IF(M108="si",Parametri!$B$17,0)</f>
        <v>0</v>
      </c>
      <c r="Y108" s="36">
        <f t="shared" si="12"/>
        <v>71518.24</v>
      </c>
      <c r="Z108" s="36">
        <f t="shared" si="13"/>
        <v>6687.62</v>
      </c>
    </row>
    <row r="109" spans="1:26" ht="12.75" customHeight="1">
      <c r="A109" s="1">
        <v>108</v>
      </c>
      <c r="B109" s="48" t="s">
        <v>876</v>
      </c>
      <c r="C109" s="49" t="s">
        <v>665</v>
      </c>
      <c r="D109" s="44" t="s">
        <v>877</v>
      </c>
      <c r="E109" s="49" t="s">
        <v>336</v>
      </c>
      <c r="F109" s="1">
        <v>62</v>
      </c>
      <c r="G109" s="32"/>
      <c r="H109" s="1">
        <v>74</v>
      </c>
      <c r="I109" s="1">
        <v>13</v>
      </c>
      <c r="J109" s="66"/>
      <c r="K109" s="66"/>
      <c r="L109" s="66"/>
      <c r="M109" s="64"/>
      <c r="N109" s="35">
        <f>H109*Parametri!$B$3</f>
        <v>12102.7</v>
      </c>
      <c r="O109" s="35">
        <f>I109*Parametri!$B$4</f>
        <v>1508.52</v>
      </c>
      <c r="P109" s="35">
        <f>F109*Parametri!$B$7</f>
        <v>3418.06</v>
      </c>
      <c r="Q109" s="35">
        <f>F109*Parametri!$B$8</f>
        <v>8807.1</v>
      </c>
      <c r="R109" s="35">
        <f>I109*Parametri!$B$9</f>
        <v>1213.55</v>
      </c>
      <c r="S109" s="35">
        <f>F109*Parametri!$B$12</f>
        <v>20171.079999999998</v>
      </c>
      <c r="T109" s="35">
        <f>G109*Parametri!$B$13</f>
        <v>0</v>
      </c>
      <c r="U109" s="36">
        <f>IF(J109="si",Parametri!$B$14,0)</f>
        <v>0</v>
      </c>
      <c r="V109" s="36">
        <f>IF(K109="si",Parametri!$B$15,0)</f>
        <v>0</v>
      </c>
      <c r="W109" s="36">
        <f>IF(L109="si",Parametri!$B$16,0)</f>
        <v>0</v>
      </c>
      <c r="X109" s="37">
        <f>IF(M109="si",Parametri!$B$17,0)</f>
        <v>0</v>
      </c>
      <c r="Y109" s="36">
        <f t="shared" si="12"/>
        <v>47221.01</v>
      </c>
      <c r="Z109" s="36">
        <f t="shared" si="13"/>
        <v>4415.61</v>
      </c>
    </row>
    <row r="110" spans="1:26" ht="12.75" customHeight="1">
      <c r="A110" s="1">
        <v>109</v>
      </c>
      <c r="B110" s="48" t="s">
        <v>878</v>
      </c>
      <c r="C110" s="49" t="s">
        <v>665</v>
      </c>
      <c r="D110" s="44" t="s">
        <v>879</v>
      </c>
      <c r="E110" s="49" t="s">
        <v>336</v>
      </c>
      <c r="F110" s="1">
        <v>50</v>
      </c>
      <c r="G110" s="32"/>
      <c r="H110" s="1">
        <v>55</v>
      </c>
      <c r="I110" s="1">
        <v>11</v>
      </c>
      <c r="J110" s="66"/>
      <c r="K110" s="108" t="s">
        <v>83</v>
      </c>
      <c r="L110" s="66"/>
      <c r="M110" s="64"/>
      <c r="N110" s="35">
        <f>H110*Parametri!$B$3</f>
        <v>8995.25</v>
      </c>
      <c r="O110" s="35">
        <f>I110*Parametri!$B$4</f>
        <v>1276.44</v>
      </c>
      <c r="P110" s="35">
        <f>F110*Parametri!$B$7</f>
        <v>2756.5</v>
      </c>
      <c r="Q110" s="35">
        <f>F110*Parametri!$B$8</f>
        <v>7102.500000000001</v>
      </c>
      <c r="R110" s="35">
        <f>I110*Parametri!$B$9</f>
        <v>1026.85</v>
      </c>
      <c r="S110" s="35">
        <f>F110*Parametri!$B$12</f>
        <v>16266.999999999998</v>
      </c>
      <c r="T110" s="35">
        <f>G110*Parametri!$B$13</f>
        <v>0</v>
      </c>
      <c r="U110" s="36">
        <f>IF(J110="si",Parametri!$B$14,0)</f>
        <v>0</v>
      </c>
      <c r="V110" s="36">
        <f>IF(K110="si",Parametri!$B$15,0)</f>
        <v>1408.38</v>
      </c>
      <c r="W110" s="36">
        <f>IF(L110="si",Parametri!$B$16,0)</f>
        <v>0</v>
      </c>
      <c r="X110" s="37">
        <f>IF(M110="si",Parametri!$B$17,0)</f>
        <v>0</v>
      </c>
      <c r="Y110" s="36">
        <f t="shared" si="12"/>
        <v>38832.92</v>
      </c>
      <c r="Z110" s="36">
        <f t="shared" si="13"/>
        <v>3631.24</v>
      </c>
    </row>
    <row r="111" spans="1:26" ht="12.75" customHeight="1">
      <c r="A111" s="1">
        <v>110</v>
      </c>
      <c r="B111" s="48" t="s">
        <v>880</v>
      </c>
      <c r="C111" s="49" t="s">
        <v>665</v>
      </c>
      <c r="D111" s="44" t="s">
        <v>881</v>
      </c>
      <c r="E111" s="49" t="s">
        <v>336</v>
      </c>
      <c r="F111" s="1">
        <v>60</v>
      </c>
      <c r="G111" s="32"/>
      <c r="H111" s="1">
        <v>63</v>
      </c>
      <c r="I111" s="1">
        <v>11</v>
      </c>
      <c r="J111" s="66"/>
      <c r="K111" s="66"/>
      <c r="L111" s="66"/>
      <c r="M111" s="64"/>
      <c r="N111" s="35">
        <f>H111*Parametri!$B$3</f>
        <v>10303.650000000001</v>
      </c>
      <c r="O111" s="35">
        <f>I111*Parametri!$B$4</f>
        <v>1276.44</v>
      </c>
      <c r="P111" s="35">
        <f>F111*Parametri!$B$7</f>
        <v>3307.8</v>
      </c>
      <c r="Q111" s="35">
        <f>F111*Parametri!$B$8</f>
        <v>8523</v>
      </c>
      <c r="R111" s="35">
        <f>I111*Parametri!$B$9</f>
        <v>1026.85</v>
      </c>
      <c r="S111" s="35">
        <f>F111*Parametri!$B$12</f>
        <v>19520.399999999998</v>
      </c>
      <c r="T111" s="35">
        <f>G111*Parametri!$B$13</f>
        <v>0</v>
      </c>
      <c r="U111" s="36">
        <f>IF(J111="si",Parametri!$B$14,0)</f>
        <v>0</v>
      </c>
      <c r="V111" s="36">
        <f>IF(K111="si",Parametri!$B$15,0)</f>
        <v>0</v>
      </c>
      <c r="W111" s="36">
        <f>IF(L111="si",Parametri!$B$16,0)</f>
        <v>0</v>
      </c>
      <c r="X111" s="37">
        <f>IF(M111="si",Parametri!$B$17,0)</f>
        <v>0</v>
      </c>
      <c r="Y111" s="36">
        <f t="shared" si="12"/>
        <v>43958.14</v>
      </c>
      <c r="Z111" s="36">
        <f t="shared" si="13"/>
        <v>4110.5</v>
      </c>
    </row>
    <row r="112" spans="1:26" ht="12.75" customHeight="1">
      <c r="A112" s="1">
        <v>111</v>
      </c>
      <c r="B112" s="48" t="s">
        <v>882</v>
      </c>
      <c r="C112" s="49" t="s">
        <v>665</v>
      </c>
      <c r="D112" s="44" t="s">
        <v>883</v>
      </c>
      <c r="E112" s="49" t="s">
        <v>345</v>
      </c>
      <c r="F112" s="1">
        <v>38</v>
      </c>
      <c r="G112" s="32"/>
      <c r="H112" s="1">
        <v>41</v>
      </c>
      <c r="I112" s="1">
        <v>11</v>
      </c>
      <c r="J112" s="66"/>
      <c r="K112" s="66"/>
      <c r="L112" s="66"/>
      <c r="M112" s="64"/>
      <c r="N112" s="35">
        <f>H112*Parametri!$B$3</f>
        <v>6705.55</v>
      </c>
      <c r="O112" s="35">
        <f>I112*Parametri!$B$4</f>
        <v>1276.44</v>
      </c>
      <c r="P112" s="35">
        <f>F112*Parametri!$B$7</f>
        <v>2094.94</v>
      </c>
      <c r="Q112" s="35">
        <f>F112*Parametri!$B$8</f>
        <v>5397.900000000001</v>
      </c>
      <c r="R112" s="35">
        <f>I112*Parametri!$B$9</f>
        <v>1026.85</v>
      </c>
      <c r="S112" s="35">
        <f>F112*Parametri!$B$12</f>
        <v>12362.919999999998</v>
      </c>
      <c r="T112" s="35">
        <f>G112*Parametri!$B$13</f>
        <v>0</v>
      </c>
      <c r="U112" s="36">
        <f>IF(J112="si",Parametri!$B$14,0)</f>
        <v>0</v>
      </c>
      <c r="V112" s="36">
        <f>IF(K112="si",Parametri!$B$15,0)</f>
        <v>0</v>
      </c>
      <c r="W112" s="36">
        <f>IF(L112="si",Parametri!$B$16,0)</f>
        <v>0</v>
      </c>
      <c r="X112" s="37">
        <f>IF(M112="si",Parametri!$B$17,0)</f>
        <v>0</v>
      </c>
      <c r="Y112" s="36">
        <f t="shared" si="12"/>
        <v>28864.6</v>
      </c>
      <c r="Z112" s="36">
        <f t="shared" si="13"/>
        <v>2699.11</v>
      </c>
    </row>
    <row r="113" spans="1:26" ht="12.75" customHeight="1">
      <c r="A113" s="1">
        <v>112</v>
      </c>
      <c r="B113" s="48" t="s">
        <v>884</v>
      </c>
      <c r="C113" s="49" t="s">
        <v>665</v>
      </c>
      <c r="D113" s="44" t="s">
        <v>684</v>
      </c>
      <c r="E113" s="49" t="s">
        <v>347</v>
      </c>
      <c r="F113" s="1">
        <v>58</v>
      </c>
      <c r="G113" s="32"/>
      <c r="H113" s="1">
        <v>66</v>
      </c>
      <c r="I113" s="1">
        <v>17</v>
      </c>
      <c r="J113" s="66"/>
      <c r="K113" s="66"/>
      <c r="L113" s="66"/>
      <c r="M113" s="64"/>
      <c r="N113" s="35">
        <f>H113*Parametri!$B$3</f>
        <v>10794.300000000001</v>
      </c>
      <c r="O113" s="35">
        <f>I113*Parametri!$B$4</f>
        <v>1972.68</v>
      </c>
      <c r="P113" s="35">
        <f>F113*Parametri!$B$7</f>
        <v>3197.54</v>
      </c>
      <c r="Q113" s="35">
        <f>F113*Parametri!$B$8</f>
        <v>8238.900000000001</v>
      </c>
      <c r="R113" s="35">
        <f>I113*Parametri!$B$9</f>
        <v>1586.9499999999998</v>
      </c>
      <c r="S113" s="35">
        <f>F113*Parametri!$B$12</f>
        <v>18869.719999999998</v>
      </c>
      <c r="T113" s="35">
        <f>G113*Parametri!$B$13</f>
        <v>0</v>
      </c>
      <c r="U113" s="36">
        <f>IF(J113="si",Parametri!$B$14,0)</f>
        <v>0</v>
      </c>
      <c r="V113" s="36">
        <f>IF(K113="si",Parametri!$B$15,0)</f>
        <v>0</v>
      </c>
      <c r="W113" s="36">
        <f>IF(L113="si",Parametri!$B$16,0)</f>
        <v>0</v>
      </c>
      <c r="X113" s="37">
        <f>IF(M113="si",Parametri!$B$17,0)</f>
        <v>0</v>
      </c>
      <c r="Y113" s="36">
        <f t="shared" si="12"/>
        <v>44660.09</v>
      </c>
      <c r="Z113" s="36">
        <f t="shared" si="13"/>
        <v>4176.14</v>
      </c>
    </row>
    <row r="114" spans="1:26" ht="12.75" customHeight="1">
      <c r="A114" s="1">
        <v>113</v>
      </c>
      <c r="B114" s="48" t="s">
        <v>885</v>
      </c>
      <c r="C114" s="49" t="s">
        <v>665</v>
      </c>
      <c r="D114" s="44" t="s">
        <v>886</v>
      </c>
      <c r="E114" s="49" t="s">
        <v>347</v>
      </c>
      <c r="F114" s="1">
        <v>78</v>
      </c>
      <c r="G114" s="32"/>
      <c r="H114" s="1">
        <v>91</v>
      </c>
      <c r="I114" s="1">
        <v>18</v>
      </c>
      <c r="J114" s="66"/>
      <c r="K114" s="66"/>
      <c r="L114" s="66"/>
      <c r="M114" s="64"/>
      <c r="N114" s="35">
        <f>H114*Parametri!$B$3</f>
        <v>14883.050000000001</v>
      </c>
      <c r="O114" s="35">
        <f>I114*Parametri!$B$4</f>
        <v>2088.7200000000003</v>
      </c>
      <c r="P114" s="35">
        <f>F114*Parametri!$B$7</f>
        <v>4300.14</v>
      </c>
      <c r="Q114" s="35">
        <f>F114*Parametri!$B$8</f>
        <v>11079.900000000001</v>
      </c>
      <c r="R114" s="35">
        <f>I114*Parametri!$B$9</f>
        <v>1680.3</v>
      </c>
      <c r="S114" s="35">
        <f>F114*Parametri!$B$12</f>
        <v>25376.519999999997</v>
      </c>
      <c r="T114" s="35">
        <f>G114*Parametri!$B$13</f>
        <v>0</v>
      </c>
      <c r="U114" s="36">
        <f>IF(J114="si",Parametri!$B$14,0)</f>
        <v>0</v>
      </c>
      <c r="V114" s="36">
        <f>IF(K114="si",Parametri!$B$15,0)</f>
        <v>0</v>
      </c>
      <c r="W114" s="36">
        <f>IF(L114="si",Parametri!$B$16,0)</f>
        <v>0</v>
      </c>
      <c r="X114" s="37">
        <f>IF(M114="si",Parametri!$B$17,0)</f>
        <v>0</v>
      </c>
      <c r="Y114" s="36">
        <f aca="true" t="shared" si="14" ref="Y114:Y129">SUM(N114:X114)</f>
        <v>59408.63</v>
      </c>
      <c r="Z114" s="36">
        <f aca="true" t="shared" si="15" ref="Z114:Z129">ROUND((Y114/90.9*100)*8.5%,2)</f>
        <v>5555.26</v>
      </c>
    </row>
    <row r="115" spans="1:26" ht="12.75" customHeight="1">
      <c r="A115" s="1">
        <v>114</v>
      </c>
      <c r="B115" s="48" t="s">
        <v>887</v>
      </c>
      <c r="C115" s="49" t="s">
        <v>665</v>
      </c>
      <c r="D115" s="44" t="s">
        <v>888</v>
      </c>
      <c r="E115" s="49" t="s">
        <v>351</v>
      </c>
      <c r="F115" s="1">
        <v>60</v>
      </c>
      <c r="G115" s="32"/>
      <c r="H115" s="1">
        <v>65</v>
      </c>
      <c r="I115" s="1">
        <v>13</v>
      </c>
      <c r="J115" s="66"/>
      <c r="K115" s="66"/>
      <c r="L115" s="66"/>
      <c r="M115" s="64"/>
      <c r="N115" s="35">
        <f>H115*Parametri!$B$3</f>
        <v>10630.75</v>
      </c>
      <c r="O115" s="35">
        <f>I115*Parametri!$B$4</f>
        <v>1508.52</v>
      </c>
      <c r="P115" s="35">
        <f>F115*Parametri!$B$7</f>
        <v>3307.8</v>
      </c>
      <c r="Q115" s="35">
        <f>F115*Parametri!$B$8</f>
        <v>8523</v>
      </c>
      <c r="R115" s="35">
        <f>I115*Parametri!$B$9</f>
        <v>1213.55</v>
      </c>
      <c r="S115" s="35">
        <f>F115*Parametri!$B$12</f>
        <v>19520.399999999998</v>
      </c>
      <c r="T115" s="35">
        <f>G115*Parametri!$B$13</f>
        <v>0</v>
      </c>
      <c r="U115" s="36">
        <f>IF(J115="si",Parametri!$B$14,0)</f>
        <v>0</v>
      </c>
      <c r="V115" s="36">
        <f>IF(K115="si",Parametri!$B$15,0)</f>
        <v>0</v>
      </c>
      <c r="W115" s="36">
        <f>IF(L115="si",Parametri!$B$16,0)</f>
        <v>0</v>
      </c>
      <c r="X115" s="37">
        <f>IF(M115="si",Parametri!$B$17,0)</f>
        <v>0</v>
      </c>
      <c r="Y115" s="36">
        <f t="shared" si="14"/>
        <v>44704.02</v>
      </c>
      <c r="Z115" s="36">
        <f t="shared" si="15"/>
        <v>4180.24</v>
      </c>
    </row>
    <row r="116" spans="1:26" ht="12.75" customHeight="1">
      <c r="A116" s="1">
        <v>115</v>
      </c>
      <c r="B116" s="48" t="s">
        <v>889</v>
      </c>
      <c r="C116" s="49" t="s">
        <v>665</v>
      </c>
      <c r="D116" s="44" t="s">
        <v>890</v>
      </c>
      <c r="E116" s="49" t="s">
        <v>351</v>
      </c>
      <c r="F116" s="1">
        <v>66</v>
      </c>
      <c r="G116" s="32"/>
      <c r="H116" s="1">
        <v>69</v>
      </c>
      <c r="I116" s="1">
        <v>13</v>
      </c>
      <c r="J116" s="66"/>
      <c r="K116" s="66"/>
      <c r="L116" s="66"/>
      <c r="M116" s="64"/>
      <c r="N116" s="35">
        <f>H116*Parametri!$B$3</f>
        <v>11284.95</v>
      </c>
      <c r="O116" s="35">
        <f>I116*Parametri!$B$4</f>
        <v>1508.52</v>
      </c>
      <c r="P116" s="35">
        <f>F116*Parametri!$B$7</f>
        <v>3638.5800000000004</v>
      </c>
      <c r="Q116" s="35">
        <f>F116*Parametri!$B$8</f>
        <v>9375.300000000001</v>
      </c>
      <c r="R116" s="35">
        <f>I116*Parametri!$B$9</f>
        <v>1213.55</v>
      </c>
      <c r="S116" s="35">
        <f>F116*Parametri!$B$12</f>
        <v>21472.44</v>
      </c>
      <c r="T116" s="35">
        <f>G116*Parametri!$B$13</f>
        <v>0</v>
      </c>
      <c r="U116" s="36">
        <f>IF(J116="si",Parametri!$B$14,0)</f>
        <v>0</v>
      </c>
      <c r="V116" s="36">
        <f>IF(K116="si",Parametri!$B$15,0)</f>
        <v>0</v>
      </c>
      <c r="W116" s="36">
        <f>IF(L116="si",Parametri!$B$16,0)</f>
        <v>0</v>
      </c>
      <c r="X116" s="37">
        <f>IF(M116="si",Parametri!$B$17,0)</f>
        <v>0</v>
      </c>
      <c r="Y116" s="36">
        <f t="shared" si="14"/>
        <v>48493.340000000004</v>
      </c>
      <c r="Z116" s="36">
        <f t="shared" si="15"/>
        <v>4534.58</v>
      </c>
    </row>
    <row r="117" spans="1:26" ht="12.75" customHeight="1">
      <c r="A117" s="1">
        <v>116</v>
      </c>
      <c r="B117" s="48" t="s">
        <v>891</v>
      </c>
      <c r="C117" s="49" t="s">
        <v>665</v>
      </c>
      <c r="D117" s="44" t="s">
        <v>892</v>
      </c>
      <c r="E117" s="49" t="s">
        <v>351</v>
      </c>
      <c r="F117" s="1">
        <v>59</v>
      </c>
      <c r="G117" s="32"/>
      <c r="H117" s="1">
        <v>64</v>
      </c>
      <c r="I117" s="1">
        <v>15</v>
      </c>
      <c r="J117" s="66"/>
      <c r="K117" s="66"/>
      <c r="L117" s="66"/>
      <c r="M117" s="64"/>
      <c r="N117" s="35">
        <f>H117*Parametri!$B$3</f>
        <v>10467.2</v>
      </c>
      <c r="O117" s="35">
        <f>I117*Parametri!$B$4</f>
        <v>1740.6000000000001</v>
      </c>
      <c r="P117" s="35">
        <f>F117*Parametri!$B$7</f>
        <v>3252.67</v>
      </c>
      <c r="Q117" s="35">
        <f>F117*Parametri!$B$8</f>
        <v>8380.95</v>
      </c>
      <c r="R117" s="35">
        <f>I117*Parametri!$B$9</f>
        <v>1400.25</v>
      </c>
      <c r="S117" s="35">
        <f>F117*Parametri!$B$12</f>
        <v>19195.059999999998</v>
      </c>
      <c r="T117" s="35">
        <f>G117*Parametri!$B$13</f>
        <v>0</v>
      </c>
      <c r="U117" s="36">
        <f>IF(J117="si",Parametri!$B$14,0)</f>
        <v>0</v>
      </c>
      <c r="V117" s="36">
        <f>IF(K117="si",Parametri!$B$15,0)</f>
        <v>0</v>
      </c>
      <c r="W117" s="36">
        <f>IF(L117="si",Parametri!$B$16,0)</f>
        <v>0</v>
      </c>
      <c r="X117" s="37">
        <f>IF(M117="si",Parametri!$B$17,0)</f>
        <v>0</v>
      </c>
      <c r="Y117" s="36">
        <f t="shared" si="14"/>
        <v>44436.729999999996</v>
      </c>
      <c r="Z117" s="36">
        <f t="shared" si="15"/>
        <v>4155.25</v>
      </c>
    </row>
    <row r="118" spans="1:26" ht="12.75" customHeight="1">
      <c r="A118" s="1">
        <v>117</v>
      </c>
      <c r="B118" s="48" t="s">
        <v>893</v>
      </c>
      <c r="C118" s="49" t="s">
        <v>665</v>
      </c>
      <c r="D118" s="44" t="s">
        <v>894</v>
      </c>
      <c r="E118" s="49" t="s">
        <v>358</v>
      </c>
      <c r="F118" s="1">
        <v>61</v>
      </c>
      <c r="G118" s="32"/>
      <c r="H118" s="1">
        <v>65</v>
      </c>
      <c r="I118" s="1">
        <v>13</v>
      </c>
      <c r="J118" s="66"/>
      <c r="K118" s="66"/>
      <c r="L118" s="66"/>
      <c r="M118" s="64"/>
      <c r="N118" s="35">
        <f>H118*Parametri!$B$3</f>
        <v>10630.75</v>
      </c>
      <c r="O118" s="35">
        <f>I118*Parametri!$B$4</f>
        <v>1508.52</v>
      </c>
      <c r="P118" s="35">
        <f>F118*Parametri!$B$7</f>
        <v>3362.9300000000003</v>
      </c>
      <c r="Q118" s="35">
        <f>F118*Parametri!$B$8</f>
        <v>8665.050000000001</v>
      </c>
      <c r="R118" s="35">
        <f>I118*Parametri!$B$9</f>
        <v>1213.55</v>
      </c>
      <c r="S118" s="35">
        <f>F118*Parametri!$B$12</f>
        <v>19845.739999999998</v>
      </c>
      <c r="T118" s="35">
        <f>G118*Parametri!$B$13</f>
        <v>0</v>
      </c>
      <c r="U118" s="36">
        <f>IF(J118="si",Parametri!$B$14,0)</f>
        <v>0</v>
      </c>
      <c r="V118" s="36">
        <f>IF(K118="si",Parametri!$B$15,0)</f>
        <v>0</v>
      </c>
      <c r="W118" s="36">
        <f>IF(L118="si",Parametri!$B$16,0)</f>
        <v>0</v>
      </c>
      <c r="X118" s="37">
        <f>IF(M118="si",Parametri!$B$17,0)</f>
        <v>0</v>
      </c>
      <c r="Y118" s="36">
        <f t="shared" si="14"/>
        <v>45226.53999999999</v>
      </c>
      <c r="Z118" s="36">
        <f t="shared" si="15"/>
        <v>4229.1</v>
      </c>
    </row>
    <row r="119" spans="1:26" ht="12.75" customHeight="1">
      <c r="A119" s="1">
        <v>118</v>
      </c>
      <c r="B119" s="48" t="s">
        <v>895</v>
      </c>
      <c r="C119" s="49" t="s">
        <v>665</v>
      </c>
      <c r="D119" s="44" t="s">
        <v>708</v>
      </c>
      <c r="E119" s="49" t="s">
        <v>358</v>
      </c>
      <c r="F119" s="1">
        <v>54</v>
      </c>
      <c r="G119" s="32"/>
      <c r="H119" s="1">
        <v>59</v>
      </c>
      <c r="I119" s="1">
        <v>14</v>
      </c>
      <c r="J119" s="66"/>
      <c r="K119" s="66"/>
      <c r="L119" s="66"/>
      <c r="M119" s="64"/>
      <c r="N119" s="35">
        <f>H119*Parametri!$B$3</f>
        <v>9649.45</v>
      </c>
      <c r="O119" s="35">
        <f>I119*Parametri!$B$4</f>
        <v>1624.5600000000002</v>
      </c>
      <c r="P119" s="35">
        <f>F119*Parametri!$B$7</f>
        <v>2977.02</v>
      </c>
      <c r="Q119" s="35">
        <f>F119*Parametri!$B$8</f>
        <v>7670.700000000001</v>
      </c>
      <c r="R119" s="35">
        <f>I119*Parametri!$B$9</f>
        <v>1306.8999999999999</v>
      </c>
      <c r="S119" s="35">
        <f>F119*Parametri!$B$12</f>
        <v>17568.359999999997</v>
      </c>
      <c r="T119" s="35">
        <f>G119*Parametri!$B$13</f>
        <v>0</v>
      </c>
      <c r="U119" s="36">
        <f>IF(J119="si",Parametri!$B$14,0)</f>
        <v>0</v>
      </c>
      <c r="V119" s="36">
        <f>IF(K119="si",Parametri!$B$15,0)</f>
        <v>0</v>
      </c>
      <c r="W119" s="36">
        <f>IF(L119="si",Parametri!$B$16,0)</f>
        <v>0</v>
      </c>
      <c r="X119" s="37">
        <f>IF(M119="si",Parametri!$B$17,0)</f>
        <v>0</v>
      </c>
      <c r="Y119" s="36">
        <f t="shared" si="14"/>
        <v>40796.990000000005</v>
      </c>
      <c r="Z119" s="36">
        <f t="shared" si="15"/>
        <v>3814.9</v>
      </c>
    </row>
    <row r="120" spans="1:26" ht="12.75" customHeight="1">
      <c r="A120" s="1">
        <v>119</v>
      </c>
      <c r="B120" s="48" t="s">
        <v>896</v>
      </c>
      <c r="C120" s="49" t="s">
        <v>665</v>
      </c>
      <c r="D120" s="44" t="s">
        <v>897</v>
      </c>
      <c r="E120" s="49" t="s">
        <v>358</v>
      </c>
      <c r="F120" s="1">
        <v>53</v>
      </c>
      <c r="G120" s="32"/>
      <c r="H120" s="1">
        <v>55</v>
      </c>
      <c r="I120" s="1">
        <v>14</v>
      </c>
      <c r="J120" s="66"/>
      <c r="K120" s="66"/>
      <c r="L120" s="66"/>
      <c r="M120" s="64"/>
      <c r="N120" s="35">
        <f>H120*Parametri!$B$3</f>
        <v>8995.25</v>
      </c>
      <c r="O120" s="35">
        <f>I120*Parametri!$B$4</f>
        <v>1624.5600000000002</v>
      </c>
      <c r="P120" s="35">
        <f>F120*Parametri!$B$7</f>
        <v>2921.8900000000003</v>
      </c>
      <c r="Q120" s="35">
        <f>F120*Parametri!$B$8</f>
        <v>7528.650000000001</v>
      </c>
      <c r="R120" s="35">
        <f>I120*Parametri!$B$9</f>
        <v>1306.8999999999999</v>
      </c>
      <c r="S120" s="35">
        <f>F120*Parametri!$B$12</f>
        <v>17243.02</v>
      </c>
      <c r="T120" s="35">
        <f>G120*Parametri!$B$13</f>
        <v>0</v>
      </c>
      <c r="U120" s="36">
        <f>IF(J120="si",Parametri!$B$14,0)</f>
        <v>0</v>
      </c>
      <c r="V120" s="36">
        <f>IF(K120="si",Parametri!$B$15,0)</f>
        <v>0</v>
      </c>
      <c r="W120" s="36">
        <f>IF(L120="si",Parametri!$B$16,0)</f>
        <v>0</v>
      </c>
      <c r="X120" s="37">
        <f>IF(M120="si",Parametri!$B$17,0)</f>
        <v>0</v>
      </c>
      <c r="Y120" s="36">
        <f t="shared" si="14"/>
        <v>39620.270000000004</v>
      </c>
      <c r="Z120" s="36">
        <f t="shared" si="15"/>
        <v>3704.87</v>
      </c>
    </row>
    <row r="121" spans="1:26" ht="12.75" customHeight="1">
      <c r="A121" s="1">
        <v>120</v>
      </c>
      <c r="B121" s="48" t="s">
        <v>898</v>
      </c>
      <c r="C121" s="49" t="s">
        <v>665</v>
      </c>
      <c r="D121" s="44" t="s">
        <v>899</v>
      </c>
      <c r="E121" s="49" t="s">
        <v>358</v>
      </c>
      <c r="F121" s="1">
        <v>74</v>
      </c>
      <c r="G121" s="32"/>
      <c r="H121" s="1">
        <v>78</v>
      </c>
      <c r="I121" s="1">
        <v>21</v>
      </c>
      <c r="J121" s="66"/>
      <c r="K121" s="66"/>
      <c r="L121" s="108" t="s">
        <v>83</v>
      </c>
      <c r="M121" s="64"/>
      <c r="N121" s="35">
        <f>H121*Parametri!$B$3</f>
        <v>12756.900000000001</v>
      </c>
      <c r="O121" s="35">
        <f>I121*Parametri!$B$4</f>
        <v>2436.84</v>
      </c>
      <c r="P121" s="35">
        <f>F121*Parametri!$B$7</f>
        <v>4079.6200000000003</v>
      </c>
      <c r="Q121" s="35">
        <f>F121*Parametri!$B$8</f>
        <v>10511.7</v>
      </c>
      <c r="R121" s="35">
        <f>I121*Parametri!$B$9</f>
        <v>1960.35</v>
      </c>
      <c r="S121" s="35">
        <f>F121*Parametri!$B$12</f>
        <v>24075.16</v>
      </c>
      <c r="T121" s="35">
        <f>G121*Parametri!$B$13</f>
        <v>0</v>
      </c>
      <c r="U121" s="36">
        <f>IF(J121="si",Parametri!$B$14,0)</f>
        <v>0</v>
      </c>
      <c r="V121" s="36">
        <f>IF(K121="si",Parametri!$B$15,0)</f>
        <v>0</v>
      </c>
      <c r="W121" s="36">
        <f>IF(L121="si",Parametri!$B$16,0)</f>
        <v>938.92</v>
      </c>
      <c r="X121" s="37">
        <f>IF(M121="si",Parametri!$B$17,0)</f>
        <v>0</v>
      </c>
      <c r="Y121" s="36">
        <f t="shared" si="14"/>
        <v>56759.49</v>
      </c>
      <c r="Z121" s="36">
        <f t="shared" si="15"/>
        <v>5307.54</v>
      </c>
    </row>
    <row r="122" spans="1:26" ht="12.75" customHeight="1">
      <c r="A122" s="1">
        <v>121</v>
      </c>
      <c r="B122" s="48" t="s">
        <v>900</v>
      </c>
      <c r="C122" s="49" t="s">
        <v>665</v>
      </c>
      <c r="D122" s="44" t="s">
        <v>901</v>
      </c>
      <c r="E122" s="49" t="s">
        <v>363</v>
      </c>
      <c r="F122" s="1">
        <v>74</v>
      </c>
      <c r="G122" s="32"/>
      <c r="H122" s="1">
        <v>78</v>
      </c>
      <c r="I122" s="1">
        <v>19</v>
      </c>
      <c r="J122" s="66"/>
      <c r="K122" s="66"/>
      <c r="L122" s="66"/>
      <c r="M122" s="64"/>
      <c r="N122" s="35">
        <f>H122*Parametri!$B$3</f>
        <v>12756.900000000001</v>
      </c>
      <c r="O122" s="35">
        <f>I122*Parametri!$B$4</f>
        <v>2204.76</v>
      </c>
      <c r="P122" s="35">
        <f>F122*Parametri!$B$7</f>
        <v>4079.6200000000003</v>
      </c>
      <c r="Q122" s="35">
        <f>F122*Parametri!$B$8</f>
        <v>10511.7</v>
      </c>
      <c r="R122" s="35">
        <f>I122*Parametri!$B$9</f>
        <v>1773.6499999999999</v>
      </c>
      <c r="S122" s="35">
        <f>F122*Parametri!$B$12</f>
        <v>24075.16</v>
      </c>
      <c r="T122" s="35">
        <f>G122*Parametri!$B$13</f>
        <v>0</v>
      </c>
      <c r="U122" s="36">
        <f>IF(J122="si",Parametri!$B$14,0)</f>
        <v>0</v>
      </c>
      <c r="V122" s="36">
        <f>IF(K122="si",Parametri!$B$15,0)</f>
        <v>0</v>
      </c>
      <c r="W122" s="36">
        <f>IF(L122="si",Parametri!$B$16,0)</f>
        <v>0</v>
      </c>
      <c r="X122" s="37">
        <f>IF(M122="si",Parametri!$B$17,0)</f>
        <v>0</v>
      </c>
      <c r="Y122" s="36">
        <f t="shared" si="14"/>
        <v>55401.79000000001</v>
      </c>
      <c r="Z122" s="36">
        <f t="shared" si="15"/>
        <v>5180.59</v>
      </c>
    </row>
    <row r="123" spans="1:26" ht="12.75" customHeight="1">
      <c r="A123" s="1">
        <v>122</v>
      </c>
      <c r="B123" s="48" t="s">
        <v>902</v>
      </c>
      <c r="C123" s="49" t="s">
        <v>665</v>
      </c>
      <c r="D123" s="44" t="s">
        <v>903</v>
      </c>
      <c r="E123" s="49" t="s">
        <v>363</v>
      </c>
      <c r="F123" s="1">
        <v>52</v>
      </c>
      <c r="G123" s="32"/>
      <c r="H123" s="1">
        <v>56</v>
      </c>
      <c r="I123" s="1">
        <v>15</v>
      </c>
      <c r="J123" s="66"/>
      <c r="K123" s="66"/>
      <c r="L123" s="66"/>
      <c r="M123" s="64"/>
      <c r="N123" s="35">
        <f>H123*Parametri!$B$3</f>
        <v>9158.800000000001</v>
      </c>
      <c r="O123" s="35">
        <f>I123*Parametri!$B$4</f>
        <v>1740.6000000000001</v>
      </c>
      <c r="P123" s="35">
        <f>F123*Parametri!$B$7</f>
        <v>2866.76</v>
      </c>
      <c r="Q123" s="35">
        <f>F123*Parametri!$B$8</f>
        <v>7386.6</v>
      </c>
      <c r="R123" s="35">
        <f>I123*Parametri!$B$9</f>
        <v>1400.25</v>
      </c>
      <c r="S123" s="35">
        <f>F123*Parametri!$B$12</f>
        <v>16917.68</v>
      </c>
      <c r="T123" s="35">
        <f>G123*Parametri!$B$13</f>
        <v>0</v>
      </c>
      <c r="U123" s="36">
        <f>IF(J123="si",Parametri!$B$14,0)</f>
        <v>0</v>
      </c>
      <c r="V123" s="36">
        <f>IF(K123="si",Parametri!$B$15,0)</f>
        <v>0</v>
      </c>
      <c r="W123" s="36">
        <f>IF(L123="si",Parametri!$B$16,0)</f>
        <v>0</v>
      </c>
      <c r="X123" s="37">
        <f>IF(M123="si",Parametri!$B$17,0)</f>
        <v>0</v>
      </c>
      <c r="Y123" s="36">
        <f t="shared" si="14"/>
        <v>39470.69</v>
      </c>
      <c r="Z123" s="36">
        <f t="shared" si="15"/>
        <v>3690.88</v>
      </c>
    </row>
    <row r="124" spans="1:26" ht="12.75" customHeight="1">
      <c r="A124" s="1">
        <v>123</v>
      </c>
      <c r="B124" s="48" t="s">
        <v>904</v>
      </c>
      <c r="C124" s="49" t="s">
        <v>665</v>
      </c>
      <c r="D124" s="44" t="s">
        <v>724</v>
      </c>
      <c r="E124" s="49" t="s">
        <v>905</v>
      </c>
      <c r="F124" s="1">
        <v>53</v>
      </c>
      <c r="G124" s="32"/>
      <c r="H124" s="1">
        <v>56</v>
      </c>
      <c r="I124" s="1">
        <v>14</v>
      </c>
      <c r="J124" s="66"/>
      <c r="K124" s="66"/>
      <c r="L124" s="66"/>
      <c r="M124" s="64"/>
      <c r="N124" s="35">
        <f>H124*Parametri!$B$3</f>
        <v>9158.800000000001</v>
      </c>
      <c r="O124" s="35">
        <f>I124*Parametri!$B$4</f>
        <v>1624.5600000000002</v>
      </c>
      <c r="P124" s="35">
        <f>F124*Parametri!$B$7</f>
        <v>2921.8900000000003</v>
      </c>
      <c r="Q124" s="35">
        <f>F124*Parametri!$B$8</f>
        <v>7528.650000000001</v>
      </c>
      <c r="R124" s="35">
        <f>I124*Parametri!$B$9</f>
        <v>1306.8999999999999</v>
      </c>
      <c r="S124" s="35">
        <f>F124*Parametri!$B$12</f>
        <v>17243.02</v>
      </c>
      <c r="T124" s="35">
        <f>G124*Parametri!$B$13</f>
        <v>0</v>
      </c>
      <c r="U124" s="36">
        <f>IF(J124="si",Parametri!$B$14,0)</f>
        <v>0</v>
      </c>
      <c r="V124" s="36">
        <f>IF(K124="si",Parametri!$B$15,0)</f>
        <v>0</v>
      </c>
      <c r="W124" s="36">
        <f>IF(L124="si",Parametri!$B$16,0)</f>
        <v>0</v>
      </c>
      <c r="X124" s="37">
        <f>IF(M124="si",Parametri!$B$17,0)</f>
        <v>0</v>
      </c>
      <c r="Y124" s="36">
        <f t="shared" si="14"/>
        <v>39783.82000000001</v>
      </c>
      <c r="Z124" s="36">
        <f t="shared" si="15"/>
        <v>3720.16</v>
      </c>
    </row>
    <row r="125" spans="1:26" ht="12.75" customHeight="1">
      <c r="A125" s="1">
        <v>124</v>
      </c>
      <c r="B125" s="48" t="s">
        <v>906</v>
      </c>
      <c r="C125" s="49" t="s">
        <v>665</v>
      </c>
      <c r="D125" s="44" t="s">
        <v>907</v>
      </c>
      <c r="E125" s="49" t="s">
        <v>369</v>
      </c>
      <c r="F125" s="1">
        <v>51</v>
      </c>
      <c r="G125" s="32"/>
      <c r="H125" s="1">
        <v>54</v>
      </c>
      <c r="I125" s="1">
        <v>12</v>
      </c>
      <c r="J125" s="66"/>
      <c r="K125" s="66"/>
      <c r="L125" s="66"/>
      <c r="M125" s="64"/>
      <c r="N125" s="35">
        <f>H125*Parametri!$B$3</f>
        <v>8831.7</v>
      </c>
      <c r="O125" s="35">
        <f>I125*Parametri!$B$4</f>
        <v>1392.48</v>
      </c>
      <c r="P125" s="35">
        <f>F125*Parametri!$B$7</f>
        <v>2811.63</v>
      </c>
      <c r="Q125" s="35">
        <f>F125*Parametri!$B$8</f>
        <v>7244.55</v>
      </c>
      <c r="R125" s="35">
        <f>I125*Parametri!$B$9</f>
        <v>1120.1999999999998</v>
      </c>
      <c r="S125" s="35">
        <f>F125*Parametri!$B$12</f>
        <v>16592.34</v>
      </c>
      <c r="T125" s="35">
        <f>G125*Parametri!$B$13</f>
        <v>0</v>
      </c>
      <c r="U125" s="36">
        <f>IF(J125="si",Parametri!$B$14,0)</f>
        <v>0</v>
      </c>
      <c r="V125" s="36">
        <f>IF(K125="si",Parametri!$B$15,0)</f>
        <v>0</v>
      </c>
      <c r="W125" s="36">
        <f>IF(L125="si",Parametri!$B$16,0)</f>
        <v>0</v>
      </c>
      <c r="X125" s="37">
        <f>IF(M125="si",Parametri!$B$17,0)</f>
        <v>0</v>
      </c>
      <c r="Y125" s="36">
        <f t="shared" si="14"/>
        <v>37992.9</v>
      </c>
      <c r="Z125" s="36">
        <f t="shared" si="15"/>
        <v>3552.69</v>
      </c>
    </row>
    <row r="126" spans="1:26" ht="12.75" customHeight="1">
      <c r="A126" s="1">
        <v>125</v>
      </c>
      <c r="B126" s="48" t="s">
        <v>908</v>
      </c>
      <c r="C126" s="49" t="s">
        <v>665</v>
      </c>
      <c r="D126" s="44" t="s">
        <v>909</v>
      </c>
      <c r="E126" s="49" t="s">
        <v>374</v>
      </c>
      <c r="F126" s="1">
        <v>76</v>
      </c>
      <c r="G126" s="32"/>
      <c r="H126" s="1">
        <v>81</v>
      </c>
      <c r="I126" s="1">
        <v>20</v>
      </c>
      <c r="J126" s="66"/>
      <c r="K126" s="66"/>
      <c r="L126" s="66"/>
      <c r="M126" s="64"/>
      <c r="N126" s="35">
        <f>H126*Parametri!$B$3</f>
        <v>13247.550000000001</v>
      </c>
      <c r="O126" s="35">
        <f>I126*Parametri!$B$4</f>
        <v>2320.8</v>
      </c>
      <c r="P126" s="35">
        <f>F126*Parametri!$B$7</f>
        <v>4189.88</v>
      </c>
      <c r="Q126" s="35">
        <f>F126*Parametri!$B$8</f>
        <v>10795.800000000001</v>
      </c>
      <c r="R126" s="35">
        <f>I126*Parametri!$B$9</f>
        <v>1867</v>
      </c>
      <c r="S126" s="35">
        <f>F126*Parametri!$B$12</f>
        <v>24725.839999999997</v>
      </c>
      <c r="T126" s="35">
        <f>G126*Parametri!$B$13</f>
        <v>0</v>
      </c>
      <c r="U126" s="36">
        <f>IF(J126="si",Parametri!$B$14,0)</f>
        <v>0</v>
      </c>
      <c r="V126" s="36">
        <f>IF(K126="si",Parametri!$B$15,0)</f>
        <v>0</v>
      </c>
      <c r="W126" s="36">
        <f>IF(L126="si",Parametri!$B$16,0)</f>
        <v>0</v>
      </c>
      <c r="X126" s="37">
        <f>IF(M126="si",Parametri!$B$17,0)</f>
        <v>0</v>
      </c>
      <c r="Y126" s="36">
        <f t="shared" si="14"/>
        <v>57146.87</v>
      </c>
      <c r="Z126" s="36">
        <f t="shared" si="15"/>
        <v>5343.77</v>
      </c>
    </row>
    <row r="127" spans="1:26" ht="12.75" customHeight="1">
      <c r="A127" s="1">
        <v>126</v>
      </c>
      <c r="B127" s="48" t="s">
        <v>910</v>
      </c>
      <c r="C127" s="49" t="s">
        <v>665</v>
      </c>
      <c r="D127" s="44" t="s">
        <v>911</v>
      </c>
      <c r="E127" s="49" t="s">
        <v>374</v>
      </c>
      <c r="F127" s="1">
        <v>58</v>
      </c>
      <c r="G127" s="32"/>
      <c r="H127" s="1">
        <v>63</v>
      </c>
      <c r="I127" s="1">
        <v>14</v>
      </c>
      <c r="J127" s="66"/>
      <c r="K127" s="66"/>
      <c r="L127" s="66"/>
      <c r="M127" s="64"/>
      <c r="N127" s="35">
        <f>H127*Parametri!$B$3</f>
        <v>10303.650000000001</v>
      </c>
      <c r="O127" s="35">
        <f>I127*Parametri!$B$4</f>
        <v>1624.5600000000002</v>
      </c>
      <c r="P127" s="35">
        <f>F127*Parametri!$B$7</f>
        <v>3197.54</v>
      </c>
      <c r="Q127" s="35">
        <f>F127*Parametri!$B$8</f>
        <v>8238.900000000001</v>
      </c>
      <c r="R127" s="35">
        <f>I127*Parametri!$B$9</f>
        <v>1306.8999999999999</v>
      </c>
      <c r="S127" s="35">
        <f>F127*Parametri!$B$12</f>
        <v>18869.719999999998</v>
      </c>
      <c r="T127" s="35">
        <f>G127*Parametri!$B$13</f>
        <v>0</v>
      </c>
      <c r="U127" s="36">
        <f>IF(J127="si",Parametri!$B$14,0)</f>
        <v>0</v>
      </c>
      <c r="V127" s="36">
        <f>IF(K127="si",Parametri!$B$15,0)</f>
        <v>0</v>
      </c>
      <c r="W127" s="36">
        <f>IF(L127="si",Parametri!$B$16,0)</f>
        <v>0</v>
      </c>
      <c r="X127" s="37">
        <f>IF(M127="si",Parametri!$B$17,0)</f>
        <v>0</v>
      </c>
      <c r="Y127" s="36">
        <f t="shared" si="14"/>
        <v>43541.270000000004</v>
      </c>
      <c r="Z127" s="36">
        <f t="shared" si="15"/>
        <v>4071.52</v>
      </c>
    </row>
    <row r="128" spans="1:26" ht="12.75" customHeight="1">
      <c r="A128" s="1">
        <v>127</v>
      </c>
      <c r="B128" s="48" t="s">
        <v>912</v>
      </c>
      <c r="C128" s="49" t="s">
        <v>665</v>
      </c>
      <c r="D128" s="44" t="s">
        <v>913</v>
      </c>
      <c r="E128" s="49" t="s">
        <v>374</v>
      </c>
      <c r="F128" s="1">
        <v>39</v>
      </c>
      <c r="G128" s="32"/>
      <c r="H128" s="1">
        <v>41</v>
      </c>
      <c r="I128" s="1">
        <v>11</v>
      </c>
      <c r="J128" s="66"/>
      <c r="K128" s="66"/>
      <c r="L128" s="66"/>
      <c r="M128" s="64"/>
      <c r="N128" s="35">
        <f>H128*Parametri!$B$3</f>
        <v>6705.55</v>
      </c>
      <c r="O128" s="35">
        <f>I128*Parametri!$B$4</f>
        <v>1276.44</v>
      </c>
      <c r="P128" s="35">
        <f>F128*Parametri!$B$7</f>
        <v>2150.07</v>
      </c>
      <c r="Q128" s="35">
        <f>F128*Parametri!$B$8</f>
        <v>5539.950000000001</v>
      </c>
      <c r="R128" s="35">
        <f>I128*Parametri!$B$9</f>
        <v>1026.85</v>
      </c>
      <c r="S128" s="35">
        <f>F128*Parametri!$B$12</f>
        <v>12688.259999999998</v>
      </c>
      <c r="T128" s="35">
        <f>G128*Parametri!$B$13</f>
        <v>0</v>
      </c>
      <c r="U128" s="36">
        <f>IF(J128="si",Parametri!$B$14,0)</f>
        <v>0</v>
      </c>
      <c r="V128" s="36">
        <f>IF(K128="si",Parametri!$B$15,0)</f>
        <v>0</v>
      </c>
      <c r="W128" s="36">
        <f>IF(L128="si",Parametri!$B$16,0)</f>
        <v>0</v>
      </c>
      <c r="X128" s="37">
        <f>IF(M128="si",Parametri!$B$17,0)</f>
        <v>0</v>
      </c>
      <c r="Y128" s="36">
        <f t="shared" si="14"/>
        <v>29387.12</v>
      </c>
      <c r="Z128" s="36">
        <f t="shared" si="15"/>
        <v>2747.97</v>
      </c>
    </row>
    <row r="129" spans="1:26" ht="12.75" customHeight="1">
      <c r="A129" s="1">
        <v>128</v>
      </c>
      <c r="B129" s="48" t="s">
        <v>914</v>
      </c>
      <c r="C129" s="49" t="s">
        <v>665</v>
      </c>
      <c r="D129" s="44" t="s">
        <v>915</v>
      </c>
      <c r="E129" s="49" t="s">
        <v>381</v>
      </c>
      <c r="F129" s="1">
        <v>59</v>
      </c>
      <c r="G129" s="32"/>
      <c r="H129" s="1">
        <v>62</v>
      </c>
      <c r="I129" s="1">
        <v>15</v>
      </c>
      <c r="J129" s="66"/>
      <c r="K129" s="66"/>
      <c r="L129" s="66"/>
      <c r="M129" s="64"/>
      <c r="N129" s="35">
        <f>H129*Parametri!$B$3</f>
        <v>10140.1</v>
      </c>
      <c r="O129" s="35">
        <f>I129*Parametri!$B$4</f>
        <v>1740.6000000000001</v>
      </c>
      <c r="P129" s="35">
        <f>F129*Parametri!$B$7</f>
        <v>3252.67</v>
      </c>
      <c r="Q129" s="35">
        <f>F129*Parametri!$B$8</f>
        <v>8380.95</v>
      </c>
      <c r="R129" s="35">
        <f>I129*Parametri!$B$9</f>
        <v>1400.25</v>
      </c>
      <c r="S129" s="35">
        <f>F129*Parametri!$B$12</f>
        <v>19195.059999999998</v>
      </c>
      <c r="T129" s="35">
        <f>G129*Parametri!$B$13</f>
        <v>0</v>
      </c>
      <c r="U129" s="36">
        <f>IF(J129="si",Parametri!$B$14,0)</f>
        <v>0</v>
      </c>
      <c r="V129" s="36">
        <f>IF(K129="si",Parametri!$B$15,0)</f>
        <v>0</v>
      </c>
      <c r="W129" s="36">
        <f>IF(L129="si",Parametri!$B$16,0)</f>
        <v>0</v>
      </c>
      <c r="X129" s="37">
        <f>IF(M129="si",Parametri!$B$17,0)</f>
        <v>0</v>
      </c>
      <c r="Y129" s="36">
        <f t="shared" si="14"/>
        <v>44109.63</v>
      </c>
      <c r="Z129" s="36">
        <f t="shared" si="15"/>
        <v>4124.66</v>
      </c>
    </row>
    <row r="130" spans="1:26" ht="12.75" customHeight="1">
      <c r="A130" s="1">
        <v>129</v>
      </c>
      <c r="B130" s="48" t="s">
        <v>916</v>
      </c>
      <c r="C130" s="49" t="s">
        <v>665</v>
      </c>
      <c r="D130" s="44" t="s">
        <v>917</v>
      </c>
      <c r="E130" s="49" t="s">
        <v>384</v>
      </c>
      <c r="F130" s="1">
        <v>57</v>
      </c>
      <c r="G130" s="32"/>
      <c r="H130" s="1">
        <v>59</v>
      </c>
      <c r="I130" s="1">
        <v>15</v>
      </c>
      <c r="J130" s="66"/>
      <c r="K130" s="66"/>
      <c r="L130" s="66"/>
      <c r="M130" s="64"/>
      <c r="N130" s="35">
        <f>H130*Parametri!$B$3</f>
        <v>9649.45</v>
      </c>
      <c r="O130" s="35">
        <f>I130*Parametri!$B$4</f>
        <v>1740.6000000000001</v>
      </c>
      <c r="P130" s="35">
        <f>F130*Parametri!$B$7</f>
        <v>3142.4100000000003</v>
      </c>
      <c r="Q130" s="35">
        <f>F130*Parametri!$B$8</f>
        <v>8096.85</v>
      </c>
      <c r="R130" s="35">
        <f>I130*Parametri!$B$9</f>
        <v>1400.25</v>
      </c>
      <c r="S130" s="35">
        <f>F130*Parametri!$B$12</f>
        <v>18544.379999999997</v>
      </c>
      <c r="T130" s="35">
        <f>G130*Parametri!$B$13</f>
        <v>0</v>
      </c>
      <c r="U130" s="36">
        <f>IF(J130="si",Parametri!$B$14,0)</f>
        <v>0</v>
      </c>
      <c r="V130" s="36">
        <f>IF(K130="si",Parametri!$B$15,0)</f>
        <v>0</v>
      </c>
      <c r="W130" s="36">
        <f>IF(L130="si",Parametri!$B$16,0)</f>
        <v>0</v>
      </c>
      <c r="X130" s="37">
        <f>IF(M130="si",Parametri!$B$17,0)</f>
        <v>0</v>
      </c>
      <c r="Y130" s="36">
        <f aca="true" t="shared" si="16" ref="Y130:Y144">SUM(N130:X130)</f>
        <v>42573.94</v>
      </c>
      <c r="Z130" s="36">
        <f aca="true" t="shared" si="17" ref="Z130:Z144">ROUND((Y130/90.9*100)*8.5%,2)</f>
        <v>3981.06</v>
      </c>
    </row>
    <row r="131" spans="1:26" ht="12.75" customHeight="1">
      <c r="A131" s="1">
        <v>130</v>
      </c>
      <c r="B131" s="48" t="s">
        <v>918</v>
      </c>
      <c r="C131" s="49" t="s">
        <v>665</v>
      </c>
      <c r="D131" s="44" t="s">
        <v>919</v>
      </c>
      <c r="E131" s="49" t="s">
        <v>388</v>
      </c>
      <c r="F131" s="1">
        <v>53</v>
      </c>
      <c r="G131" s="32"/>
      <c r="H131" s="1">
        <v>56</v>
      </c>
      <c r="I131" s="1">
        <v>16</v>
      </c>
      <c r="J131" s="66"/>
      <c r="K131" s="66"/>
      <c r="L131" s="108" t="s">
        <v>83</v>
      </c>
      <c r="M131" s="64"/>
      <c r="N131" s="35">
        <f>H131*Parametri!$B$3</f>
        <v>9158.800000000001</v>
      </c>
      <c r="O131" s="35">
        <f>I131*Parametri!$B$4</f>
        <v>1856.64</v>
      </c>
      <c r="P131" s="35">
        <f>F131*Parametri!$B$7</f>
        <v>2921.8900000000003</v>
      </c>
      <c r="Q131" s="35">
        <f>F131*Parametri!$B$8</f>
        <v>7528.650000000001</v>
      </c>
      <c r="R131" s="35">
        <f>I131*Parametri!$B$9</f>
        <v>1493.6</v>
      </c>
      <c r="S131" s="35">
        <f>F131*Parametri!$B$12</f>
        <v>17243.02</v>
      </c>
      <c r="T131" s="35">
        <f>G131*Parametri!$B$13</f>
        <v>0</v>
      </c>
      <c r="U131" s="36">
        <f>IF(J131="si",Parametri!$B$14,0)</f>
        <v>0</v>
      </c>
      <c r="V131" s="36">
        <f>IF(K131="si",Parametri!$B$15,0)</f>
        <v>0</v>
      </c>
      <c r="W131" s="36">
        <f>IF(L131="si",Parametri!$B$16,0)</f>
        <v>938.92</v>
      </c>
      <c r="X131" s="37">
        <f>IF(M131="si",Parametri!$B$17,0)</f>
        <v>0</v>
      </c>
      <c r="Y131" s="36">
        <f t="shared" si="16"/>
        <v>41141.520000000004</v>
      </c>
      <c r="Z131" s="36">
        <f t="shared" si="17"/>
        <v>3847.12</v>
      </c>
    </row>
    <row r="132" spans="1:26" ht="12.75" customHeight="1">
      <c r="A132" s="1">
        <v>131</v>
      </c>
      <c r="B132" s="48" t="s">
        <v>920</v>
      </c>
      <c r="C132" s="49" t="s">
        <v>665</v>
      </c>
      <c r="D132" s="44" t="s">
        <v>921</v>
      </c>
      <c r="E132" s="49" t="s">
        <v>390</v>
      </c>
      <c r="F132" s="1">
        <v>55</v>
      </c>
      <c r="G132" s="32"/>
      <c r="H132" s="1">
        <v>60</v>
      </c>
      <c r="I132" s="1">
        <v>16</v>
      </c>
      <c r="J132" s="66"/>
      <c r="K132" s="66"/>
      <c r="L132" s="66"/>
      <c r="M132" s="64"/>
      <c r="N132" s="35">
        <f>H132*Parametri!$B$3</f>
        <v>9813</v>
      </c>
      <c r="O132" s="35">
        <f>I132*Parametri!$B$4</f>
        <v>1856.64</v>
      </c>
      <c r="P132" s="35">
        <f>F132*Parametri!$B$7</f>
        <v>3032.15</v>
      </c>
      <c r="Q132" s="35">
        <f>F132*Parametri!$B$8</f>
        <v>7812.750000000001</v>
      </c>
      <c r="R132" s="35">
        <f>I132*Parametri!$B$9</f>
        <v>1493.6</v>
      </c>
      <c r="S132" s="35">
        <f>F132*Parametri!$B$12</f>
        <v>17893.699999999997</v>
      </c>
      <c r="T132" s="35">
        <f>G132*Parametri!$B$13</f>
        <v>0</v>
      </c>
      <c r="U132" s="36">
        <f>IF(J132="si",Parametri!$B$14,0)</f>
        <v>0</v>
      </c>
      <c r="V132" s="36">
        <f>IF(K132="si",Parametri!$B$15,0)</f>
        <v>0</v>
      </c>
      <c r="W132" s="36">
        <f>IF(L132="si",Parametri!$B$16,0)</f>
        <v>0</v>
      </c>
      <c r="X132" s="37">
        <f>IF(M132="si",Parametri!$B$17,0)</f>
        <v>0</v>
      </c>
      <c r="Y132" s="36">
        <f t="shared" si="16"/>
        <v>41901.84</v>
      </c>
      <c r="Z132" s="36">
        <f t="shared" si="17"/>
        <v>3918.21</v>
      </c>
    </row>
    <row r="133" spans="1:26" ht="12.75" customHeight="1">
      <c r="A133" s="1">
        <v>132</v>
      </c>
      <c r="B133" s="48" t="s">
        <v>922</v>
      </c>
      <c r="C133" s="49" t="s">
        <v>665</v>
      </c>
      <c r="D133" s="44" t="s">
        <v>923</v>
      </c>
      <c r="E133" s="49" t="s">
        <v>392</v>
      </c>
      <c r="F133" s="1">
        <v>65</v>
      </c>
      <c r="G133" s="32"/>
      <c r="H133" s="1">
        <v>69</v>
      </c>
      <c r="I133" s="1">
        <v>18</v>
      </c>
      <c r="J133" s="66"/>
      <c r="K133" s="66"/>
      <c r="L133" s="66"/>
      <c r="M133" s="64"/>
      <c r="N133" s="35">
        <f>H133*Parametri!$B$3</f>
        <v>11284.95</v>
      </c>
      <c r="O133" s="35">
        <f>I133*Parametri!$B$4</f>
        <v>2088.7200000000003</v>
      </c>
      <c r="P133" s="35">
        <f>F133*Parametri!$B$7</f>
        <v>3583.4500000000003</v>
      </c>
      <c r="Q133" s="35">
        <f>F133*Parametri!$B$8</f>
        <v>9233.25</v>
      </c>
      <c r="R133" s="35">
        <f>I133*Parametri!$B$9</f>
        <v>1680.3</v>
      </c>
      <c r="S133" s="35">
        <f>F133*Parametri!$B$12</f>
        <v>21147.1</v>
      </c>
      <c r="T133" s="35">
        <f>G133*Parametri!$B$13</f>
        <v>0</v>
      </c>
      <c r="U133" s="36">
        <f>IF(J133="si",Parametri!$B$14,0)</f>
        <v>0</v>
      </c>
      <c r="V133" s="36">
        <f>IF(K133="si",Parametri!$B$15,0)</f>
        <v>0</v>
      </c>
      <c r="W133" s="36">
        <f>IF(L133="si",Parametri!$B$16,0)</f>
        <v>0</v>
      </c>
      <c r="X133" s="37">
        <f>IF(M133="si",Parametri!$B$17,0)</f>
        <v>0</v>
      </c>
      <c r="Y133" s="36">
        <f t="shared" si="16"/>
        <v>49017.770000000004</v>
      </c>
      <c r="Z133" s="36">
        <f t="shared" si="17"/>
        <v>4583.62</v>
      </c>
    </row>
    <row r="134" spans="1:26" ht="12.75" customHeight="1">
      <c r="A134" s="1">
        <v>133</v>
      </c>
      <c r="B134" s="48" t="s">
        <v>924</v>
      </c>
      <c r="C134" s="49" t="s">
        <v>665</v>
      </c>
      <c r="D134" s="44" t="s">
        <v>925</v>
      </c>
      <c r="E134" s="49" t="s">
        <v>392</v>
      </c>
      <c r="F134" s="1">
        <v>59</v>
      </c>
      <c r="G134" s="32"/>
      <c r="H134" s="1">
        <v>107</v>
      </c>
      <c r="I134" s="1">
        <v>12</v>
      </c>
      <c r="J134" s="66"/>
      <c r="K134" s="66"/>
      <c r="L134" s="66"/>
      <c r="M134" s="64"/>
      <c r="N134" s="35">
        <f>H134*Parametri!$B$3</f>
        <v>17499.850000000002</v>
      </c>
      <c r="O134" s="35">
        <f>I134*Parametri!$B$4</f>
        <v>1392.48</v>
      </c>
      <c r="P134" s="35">
        <f>F134*Parametri!$B$7</f>
        <v>3252.67</v>
      </c>
      <c r="Q134" s="35">
        <f>F134*Parametri!$B$8</f>
        <v>8380.95</v>
      </c>
      <c r="R134" s="35">
        <f>I134*Parametri!$B$9</f>
        <v>1120.1999999999998</v>
      </c>
      <c r="S134" s="35">
        <f>F134*Parametri!$B$12</f>
        <v>19195.059999999998</v>
      </c>
      <c r="T134" s="35">
        <f>G134*Parametri!$B$13</f>
        <v>0</v>
      </c>
      <c r="U134" s="36">
        <f>IF(J134="si",Parametri!$B$14,0)</f>
        <v>0</v>
      </c>
      <c r="V134" s="36">
        <f>IF(K134="si",Parametri!$B$15,0)</f>
        <v>0</v>
      </c>
      <c r="W134" s="36">
        <f>IF(L134="si",Parametri!$B$16,0)</f>
        <v>0</v>
      </c>
      <c r="X134" s="37">
        <f>IF(M134="si",Parametri!$B$17,0)</f>
        <v>0</v>
      </c>
      <c r="Y134" s="36">
        <f t="shared" si="16"/>
        <v>50841.21</v>
      </c>
      <c r="Z134" s="36">
        <f t="shared" si="17"/>
        <v>4754.13</v>
      </c>
    </row>
    <row r="135" spans="1:26" ht="12.75" customHeight="1">
      <c r="A135" s="1">
        <v>134</v>
      </c>
      <c r="B135" s="48" t="s">
        <v>926</v>
      </c>
      <c r="C135" s="49" t="s">
        <v>665</v>
      </c>
      <c r="D135" s="44" t="s">
        <v>793</v>
      </c>
      <c r="E135" s="49" t="s">
        <v>392</v>
      </c>
      <c r="F135" s="1">
        <v>62</v>
      </c>
      <c r="G135" s="32"/>
      <c r="H135" s="1">
        <v>65</v>
      </c>
      <c r="I135" s="1">
        <v>15</v>
      </c>
      <c r="J135" s="66"/>
      <c r="K135" s="66"/>
      <c r="L135" s="66"/>
      <c r="M135" s="64"/>
      <c r="N135" s="35">
        <f>H135*Parametri!$B$3</f>
        <v>10630.75</v>
      </c>
      <c r="O135" s="35">
        <f>I135*Parametri!$B$4</f>
        <v>1740.6000000000001</v>
      </c>
      <c r="P135" s="35">
        <f>F135*Parametri!$B$7</f>
        <v>3418.06</v>
      </c>
      <c r="Q135" s="35">
        <f>F135*Parametri!$B$8</f>
        <v>8807.1</v>
      </c>
      <c r="R135" s="35">
        <f>I135*Parametri!$B$9</f>
        <v>1400.25</v>
      </c>
      <c r="S135" s="35">
        <f>F135*Parametri!$B$12</f>
        <v>20171.079999999998</v>
      </c>
      <c r="T135" s="35">
        <f>G135*Parametri!$B$13</f>
        <v>0</v>
      </c>
      <c r="U135" s="36">
        <f>IF(J135="si",Parametri!$B$14,0)</f>
        <v>0</v>
      </c>
      <c r="V135" s="36">
        <f>IF(K135="si",Parametri!$B$15,0)</f>
        <v>0</v>
      </c>
      <c r="W135" s="36">
        <f>IF(L135="si",Parametri!$B$16,0)</f>
        <v>0</v>
      </c>
      <c r="X135" s="37">
        <f>IF(M135="si",Parametri!$B$17,0)</f>
        <v>0</v>
      </c>
      <c r="Y135" s="36">
        <f t="shared" si="16"/>
        <v>46167.84</v>
      </c>
      <c r="Z135" s="36">
        <f t="shared" si="17"/>
        <v>4317.12</v>
      </c>
    </row>
    <row r="136" spans="1:26" ht="12.75" customHeight="1">
      <c r="A136" s="1">
        <v>135</v>
      </c>
      <c r="B136" s="48" t="s">
        <v>927</v>
      </c>
      <c r="C136" s="49" t="s">
        <v>665</v>
      </c>
      <c r="D136" s="44" t="s">
        <v>928</v>
      </c>
      <c r="E136" s="49" t="s">
        <v>397</v>
      </c>
      <c r="F136" s="1">
        <v>58</v>
      </c>
      <c r="G136" s="32"/>
      <c r="H136" s="1">
        <v>61</v>
      </c>
      <c r="I136" s="1">
        <v>16</v>
      </c>
      <c r="J136" s="66"/>
      <c r="K136" s="66"/>
      <c r="L136" s="108" t="s">
        <v>83</v>
      </c>
      <c r="M136" s="64"/>
      <c r="N136" s="35">
        <f>H136*Parametri!$B$3</f>
        <v>9976.550000000001</v>
      </c>
      <c r="O136" s="35">
        <f>I136*Parametri!$B$4</f>
        <v>1856.64</v>
      </c>
      <c r="P136" s="35">
        <f>F136*Parametri!$B$7</f>
        <v>3197.54</v>
      </c>
      <c r="Q136" s="35">
        <f>F136*Parametri!$B$8</f>
        <v>8238.900000000001</v>
      </c>
      <c r="R136" s="35">
        <f>I136*Parametri!$B$9</f>
        <v>1493.6</v>
      </c>
      <c r="S136" s="35">
        <f>F136*Parametri!$B$12</f>
        <v>18869.719999999998</v>
      </c>
      <c r="T136" s="35">
        <f>G136*Parametri!$B$13</f>
        <v>0</v>
      </c>
      <c r="U136" s="36">
        <f>IF(J136="si",Parametri!$B$14,0)</f>
        <v>0</v>
      </c>
      <c r="V136" s="36">
        <f>IF(K136="si",Parametri!$B$15,0)</f>
        <v>0</v>
      </c>
      <c r="W136" s="36">
        <f>IF(L136="si",Parametri!$B$16,0)</f>
        <v>938.92</v>
      </c>
      <c r="X136" s="37">
        <f>IF(M136="si",Parametri!$B$17,0)</f>
        <v>0</v>
      </c>
      <c r="Y136" s="36">
        <f t="shared" si="16"/>
        <v>44571.869999999995</v>
      </c>
      <c r="Z136" s="36">
        <f t="shared" si="17"/>
        <v>4167.89</v>
      </c>
    </row>
    <row r="137" spans="1:26" ht="12.75" customHeight="1">
      <c r="A137" s="1">
        <v>136</v>
      </c>
      <c r="B137" s="48" t="s">
        <v>929</v>
      </c>
      <c r="C137" s="49" t="s">
        <v>665</v>
      </c>
      <c r="D137" s="44" t="s">
        <v>930</v>
      </c>
      <c r="E137" s="49" t="s">
        <v>931</v>
      </c>
      <c r="F137" s="1">
        <v>71</v>
      </c>
      <c r="G137" s="32"/>
      <c r="H137" s="1">
        <v>70</v>
      </c>
      <c r="I137" s="1">
        <v>19</v>
      </c>
      <c r="J137" s="66"/>
      <c r="K137" s="66"/>
      <c r="L137" s="66"/>
      <c r="M137" s="64"/>
      <c r="N137" s="35">
        <f>H137*Parametri!$B$3</f>
        <v>11448.5</v>
      </c>
      <c r="O137" s="35">
        <f>I137*Parametri!$B$4</f>
        <v>2204.76</v>
      </c>
      <c r="P137" s="35">
        <f>F137*Parametri!$B$7</f>
        <v>3914.23</v>
      </c>
      <c r="Q137" s="35">
        <f>F137*Parametri!$B$8</f>
        <v>10085.550000000001</v>
      </c>
      <c r="R137" s="35">
        <f>I137*Parametri!$B$9</f>
        <v>1773.6499999999999</v>
      </c>
      <c r="S137" s="35">
        <f>F137*Parametri!$B$12</f>
        <v>23099.14</v>
      </c>
      <c r="T137" s="35">
        <f>G137*Parametri!$B$13</f>
        <v>0</v>
      </c>
      <c r="U137" s="36">
        <f>IF(J137="si",Parametri!$B$14,0)</f>
        <v>0</v>
      </c>
      <c r="V137" s="36">
        <f>IF(K137="si",Parametri!$B$15,0)</f>
        <v>0</v>
      </c>
      <c r="W137" s="36">
        <f>IF(L137="si",Parametri!$B$16,0)</f>
        <v>0</v>
      </c>
      <c r="X137" s="37">
        <f>IF(M137="si",Parametri!$B$17,0)</f>
        <v>0</v>
      </c>
      <c r="Y137" s="36">
        <f t="shared" si="16"/>
        <v>52525.83</v>
      </c>
      <c r="Z137" s="36">
        <f t="shared" si="17"/>
        <v>4911.66</v>
      </c>
    </row>
    <row r="138" spans="1:26" ht="12.75" customHeight="1">
      <c r="A138" s="1">
        <v>137</v>
      </c>
      <c r="B138" s="48" t="s">
        <v>932</v>
      </c>
      <c r="C138" s="49" t="s">
        <v>665</v>
      </c>
      <c r="D138" s="44" t="s">
        <v>933</v>
      </c>
      <c r="E138" s="49" t="s">
        <v>397</v>
      </c>
      <c r="F138" s="1">
        <v>59</v>
      </c>
      <c r="G138" s="32"/>
      <c r="H138" s="1">
        <v>61</v>
      </c>
      <c r="I138" s="1">
        <v>17</v>
      </c>
      <c r="J138" s="66"/>
      <c r="K138" s="66"/>
      <c r="L138" s="66"/>
      <c r="M138" s="64"/>
      <c r="N138" s="35">
        <f>H138*Parametri!$B$3</f>
        <v>9976.550000000001</v>
      </c>
      <c r="O138" s="35">
        <f>I138*Parametri!$B$4</f>
        <v>1972.68</v>
      </c>
      <c r="P138" s="35">
        <f>F138*Parametri!$B$7</f>
        <v>3252.67</v>
      </c>
      <c r="Q138" s="35">
        <f>F138*Parametri!$B$8</f>
        <v>8380.95</v>
      </c>
      <c r="R138" s="35">
        <f>I138*Parametri!$B$9</f>
        <v>1586.9499999999998</v>
      </c>
      <c r="S138" s="35">
        <f>F138*Parametri!$B$12</f>
        <v>19195.059999999998</v>
      </c>
      <c r="T138" s="35">
        <f>G138*Parametri!$B$13</f>
        <v>0</v>
      </c>
      <c r="U138" s="36">
        <f>IF(J138="si",Parametri!$B$14,0)</f>
        <v>0</v>
      </c>
      <c r="V138" s="36">
        <f>IF(K138="si",Parametri!$B$15,0)</f>
        <v>0</v>
      </c>
      <c r="W138" s="36">
        <f>IF(L138="si",Parametri!$B$16,0)</f>
        <v>0</v>
      </c>
      <c r="X138" s="37">
        <f>IF(M138="si",Parametri!$B$17,0)</f>
        <v>0</v>
      </c>
      <c r="Y138" s="36">
        <f t="shared" si="16"/>
        <v>44364.86</v>
      </c>
      <c r="Z138" s="36">
        <f t="shared" si="17"/>
        <v>4148.53</v>
      </c>
    </row>
    <row r="139" spans="1:26" ht="12.75" customHeight="1">
      <c r="A139" s="1">
        <v>138</v>
      </c>
      <c r="B139" s="48" t="s">
        <v>934</v>
      </c>
      <c r="C139" s="49" t="s">
        <v>665</v>
      </c>
      <c r="D139" s="44" t="s">
        <v>935</v>
      </c>
      <c r="E139" s="49" t="s">
        <v>397</v>
      </c>
      <c r="F139" s="1">
        <v>58</v>
      </c>
      <c r="G139" s="32"/>
      <c r="H139" s="1">
        <v>58</v>
      </c>
      <c r="I139" s="1">
        <v>12</v>
      </c>
      <c r="J139" s="66"/>
      <c r="K139" s="66"/>
      <c r="L139" s="66"/>
      <c r="M139" s="64"/>
      <c r="N139" s="35">
        <f>H139*Parametri!$B$3</f>
        <v>9485.900000000001</v>
      </c>
      <c r="O139" s="35">
        <f>I139*Parametri!$B$4</f>
        <v>1392.48</v>
      </c>
      <c r="P139" s="35">
        <f>F139*Parametri!$B$7</f>
        <v>3197.54</v>
      </c>
      <c r="Q139" s="35">
        <f>F139*Parametri!$B$8</f>
        <v>8238.900000000001</v>
      </c>
      <c r="R139" s="35">
        <f>I139*Parametri!$B$9</f>
        <v>1120.1999999999998</v>
      </c>
      <c r="S139" s="35">
        <f>F139*Parametri!$B$12</f>
        <v>18869.719999999998</v>
      </c>
      <c r="T139" s="35">
        <f>G139*Parametri!$B$13</f>
        <v>0</v>
      </c>
      <c r="U139" s="36">
        <f>IF(J139="si",Parametri!$B$14,0)</f>
        <v>0</v>
      </c>
      <c r="V139" s="36">
        <f>IF(K139="si",Parametri!$B$15,0)</f>
        <v>0</v>
      </c>
      <c r="W139" s="36">
        <f>IF(L139="si",Parametri!$B$16,0)</f>
        <v>0</v>
      </c>
      <c r="X139" s="37">
        <f>IF(M139="si",Parametri!$B$17,0)</f>
        <v>0</v>
      </c>
      <c r="Y139" s="36">
        <f t="shared" si="16"/>
        <v>42304.740000000005</v>
      </c>
      <c r="Z139" s="36">
        <f t="shared" si="17"/>
        <v>3955.89</v>
      </c>
    </row>
    <row r="140" spans="1:26" ht="12.75" customHeight="1">
      <c r="A140" s="1">
        <v>139</v>
      </c>
      <c r="B140" s="48" t="s">
        <v>936</v>
      </c>
      <c r="C140" s="49" t="s">
        <v>665</v>
      </c>
      <c r="D140" s="44" t="s">
        <v>937</v>
      </c>
      <c r="E140" s="49" t="s">
        <v>397</v>
      </c>
      <c r="F140" s="1">
        <v>67</v>
      </c>
      <c r="G140" s="32"/>
      <c r="H140" s="1">
        <v>68</v>
      </c>
      <c r="I140" s="1">
        <v>14</v>
      </c>
      <c r="J140" s="66"/>
      <c r="K140" s="66"/>
      <c r="L140" s="66"/>
      <c r="M140" s="64"/>
      <c r="N140" s="35">
        <f>H140*Parametri!$B$3</f>
        <v>11121.400000000001</v>
      </c>
      <c r="O140" s="35">
        <f>I140*Parametri!$B$4</f>
        <v>1624.5600000000002</v>
      </c>
      <c r="P140" s="35">
        <f>F140*Parametri!$B$7</f>
        <v>3693.71</v>
      </c>
      <c r="Q140" s="35">
        <f>F140*Parametri!$B$8</f>
        <v>9517.35</v>
      </c>
      <c r="R140" s="35">
        <f>I140*Parametri!$B$9</f>
        <v>1306.8999999999999</v>
      </c>
      <c r="S140" s="35">
        <f>F140*Parametri!$B$12</f>
        <v>21797.78</v>
      </c>
      <c r="T140" s="35">
        <f>G140*Parametri!$B$13</f>
        <v>0</v>
      </c>
      <c r="U140" s="36">
        <f>IF(J140="si",Parametri!$B$14,0)</f>
        <v>0</v>
      </c>
      <c r="V140" s="36">
        <f>IF(K140="si",Parametri!$B$15,0)</f>
        <v>0</v>
      </c>
      <c r="W140" s="36">
        <f>IF(L140="si",Parametri!$B$16,0)</f>
        <v>0</v>
      </c>
      <c r="X140" s="37">
        <f>IF(M140="si",Parametri!$B$17,0)</f>
        <v>0</v>
      </c>
      <c r="Y140" s="36">
        <f t="shared" si="16"/>
        <v>49061.700000000004</v>
      </c>
      <c r="Z140" s="36">
        <f t="shared" si="17"/>
        <v>4587.73</v>
      </c>
    </row>
    <row r="141" spans="1:26" ht="12.75" customHeight="1">
      <c r="A141" s="1">
        <v>140</v>
      </c>
      <c r="B141" s="48" t="s">
        <v>938</v>
      </c>
      <c r="C141" s="49" t="s">
        <v>665</v>
      </c>
      <c r="D141" s="44" t="s">
        <v>939</v>
      </c>
      <c r="E141" s="49" t="s">
        <v>397</v>
      </c>
      <c r="F141" s="1">
        <v>40</v>
      </c>
      <c r="G141" s="32"/>
      <c r="H141" s="1">
        <v>45</v>
      </c>
      <c r="I141" s="1">
        <v>10</v>
      </c>
      <c r="J141" s="66"/>
      <c r="K141" s="66"/>
      <c r="L141" s="66"/>
      <c r="M141" s="64"/>
      <c r="N141" s="35">
        <f>H141*Parametri!$B$3</f>
        <v>7359.750000000001</v>
      </c>
      <c r="O141" s="35">
        <f>I141*Parametri!$B$4</f>
        <v>1160.4</v>
      </c>
      <c r="P141" s="35">
        <f>F141*Parametri!$B$7</f>
        <v>2205.2000000000003</v>
      </c>
      <c r="Q141" s="35">
        <f>F141*Parametri!$B$8</f>
        <v>5682</v>
      </c>
      <c r="R141" s="35">
        <f>I141*Parametri!$B$9</f>
        <v>933.5</v>
      </c>
      <c r="S141" s="35">
        <f>F141*Parametri!$B$12</f>
        <v>13013.599999999999</v>
      </c>
      <c r="T141" s="35">
        <f>G141*Parametri!$B$13</f>
        <v>0</v>
      </c>
      <c r="U141" s="36">
        <f>IF(J141="si",Parametri!$B$14,0)</f>
        <v>0</v>
      </c>
      <c r="V141" s="36">
        <f>IF(K141="si",Parametri!$B$15,0)</f>
        <v>0</v>
      </c>
      <c r="W141" s="36">
        <f>IF(L141="si",Parametri!$B$16,0)</f>
        <v>0</v>
      </c>
      <c r="X141" s="37">
        <f>IF(M141="si",Parametri!$B$17,0)</f>
        <v>0</v>
      </c>
      <c r="Y141" s="36">
        <f t="shared" si="16"/>
        <v>30354.45</v>
      </c>
      <c r="Z141" s="36">
        <f t="shared" si="17"/>
        <v>2838.42</v>
      </c>
    </row>
    <row r="142" spans="1:26" ht="12.75" customHeight="1">
      <c r="A142" s="1">
        <v>141</v>
      </c>
      <c r="B142" s="48" t="s">
        <v>940</v>
      </c>
      <c r="C142" s="49" t="s">
        <v>665</v>
      </c>
      <c r="D142" s="44" t="s">
        <v>941</v>
      </c>
      <c r="E142" s="49" t="s">
        <v>409</v>
      </c>
      <c r="F142" s="1">
        <v>53</v>
      </c>
      <c r="G142" s="32"/>
      <c r="H142" s="1">
        <v>58</v>
      </c>
      <c r="I142" s="1">
        <v>14</v>
      </c>
      <c r="J142" s="66"/>
      <c r="K142" s="66"/>
      <c r="L142" s="66"/>
      <c r="M142" s="64"/>
      <c r="N142" s="35">
        <f>H142*Parametri!$B$3</f>
        <v>9485.900000000001</v>
      </c>
      <c r="O142" s="35">
        <f>I142*Parametri!$B$4</f>
        <v>1624.5600000000002</v>
      </c>
      <c r="P142" s="35">
        <f>F142*Parametri!$B$7</f>
        <v>2921.8900000000003</v>
      </c>
      <c r="Q142" s="35">
        <f>F142*Parametri!$B$8</f>
        <v>7528.650000000001</v>
      </c>
      <c r="R142" s="35">
        <f>I142*Parametri!$B$9</f>
        <v>1306.8999999999999</v>
      </c>
      <c r="S142" s="35">
        <f>F142*Parametri!$B$12</f>
        <v>17243.02</v>
      </c>
      <c r="T142" s="35">
        <f>G142*Parametri!$B$13</f>
        <v>0</v>
      </c>
      <c r="U142" s="36">
        <f>IF(J142="si",Parametri!$B$14,0)</f>
        <v>0</v>
      </c>
      <c r="V142" s="36">
        <f>IF(K142="si",Parametri!$B$15,0)</f>
        <v>0</v>
      </c>
      <c r="W142" s="36">
        <f>IF(L142="si",Parametri!$B$16,0)</f>
        <v>0</v>
      </c>
      <c r="X142" s="37">
        <f>IF(M142="si",Parametri!$B$17,0)</f>
        <v>0</v>
      </c>
      <c r="Y142" s="36">
        <f t="shared" si="16"/>
        <v>40110.920000000006</v>
      </c>
      <c r="Z142" s="36">
        <f t="shared" si="17"/>
        <v>3750.75</v>
      </c>
    </row>
    <row r="143" spans="1:26" ht="12.75" customHeight="1">
      <c r="A143" s="1">
        <v>142</v>
      </c>
      <c r="B143" s="48" t="s">
        <v>942</v>
      </c>
      <c r="C143" s="49" t="s">
        <v>665</v>
      </c>
      <c r="D143" s="44" t="s">
        <v>943</v>
      </c>
      <c r="E143" s="49" t="s">
        <v>412</v>
      </c>
      <c r="F143" s="1">
        <v>50</v>
      </c>
      <c r="G143" s="32"/>
      <c r="H143" s="1">
        <v>55</v>
      </c>
      <c r="I143" s="1">
        <v>14</v>
      </c>
      <c r="J143" s="66"/>
      <c r="K143" s="66"/>
      <c r="L143" s="66"/>
      <c r="M143" s="64"/>
      <c r="N143" s="35">
        <f>H143*Parametri!$B$3</f>
        <v>8995.25</v>
      </c>
      <c r="O143" s="35">
        <f>I143*Parametri!$B$4</f>
        <v>1624.5600000000002</v>
      </c>
      <c r="P143" s="35">
        <f>F143*Parametri!$B$7</f>
        <v>2756.5</v>
      </c>
      <c r="Q143" s="35">
        <f>F143*Parametri!$B$8</f>
        <v>7102.500000000001</v>
      </c>
      <c r="R143" s="35">
        <f>I143*Parametri!$B$9</f>
        <v>1306.8999999999999</v>
      </c>
      <c r="S143" s="35">
        <f>F143*Parametri!$B$12</f>
        <v>16266.999999999998</v>
      </c>
      <c r="T143" s="35">
        <f>G143*Parametri!$B$13</f>
        <v>0</v>
      </c>
      <c r="U143" s="36">
        <f>IF(J143="si",Parametri!$B$14,0)</f>
        <v>0</v>
      </c>
      <c r="V143" s="36">
        <f>IF(K143="si",Parametri!$B$15,0)</f>
        <v>0</v>
      </c>
      <c r="W143" s="36">
        <f>IF(L143="si",Parametri!$B$16,0)</f>
        <v>0</v>
      </c>
      <c r="X143" s="37">
        <f>IF(M143="si",Parametri!$B$17,0)</f>
        <v>0</v>
      </c>
      <c r="Y143" s="36">
        <f t="shared" si="16"/>
        <v>38052.71</v>
      </c>
      <c r="Z143" s="36">
        <f t="shared" si="17"/>
        <v>3558.28</v>
      </c>
    </row>
    <row r="144" spans="1:26" ht="12.75" customHeight="1" thickBot="1">
      <c r="A144" s="1">
        <v>143</v>
      </c>
      <c r="B144" s="48" t="s">
        <v>944</v>
      </c>
      <c r="C144" s="49" t="s">
        <v>665</v>
      </c>
      <c r="D144" s="44" t="s">
        <v>945</v>
      </c>
      <c r="E144" s="49" t="s">
        <v>412</v>
      </c>
      <c r="F144" s="95">
        <v>53</v>
      </c>
      <c r="G144" s="95"/>
      <c r="H144" s="95">
        <v>64</v>
      </c>
      <c r="I144" s="95">
        <v>14</v>
      </c>
      <c r="J144" s="96"/>
      <c r="K144" s="96"/>
      <c r="L144" s="96"/>
      <c r="M144" s="64"/>
      <c r="N144" s="96">
        <f>H144*Parametri!$B$3</f>
        <v>10467.2</v>
      </c>
      <c r="O144" s="96">
        <f>I144*Parametri!$B$4</f>
        <v>1624.5600000000002</v>
      </c>
      <c r="P144" s="96">
        <f>F144*Parametri!$B$7</f>
        <v>2921.8900000000003</v>
      </c>
      <c r="Q144" s="96">
        <f>F144*Parametri!$B$8</f>
        <v>7528.650000000001</v>
      </c>
      <c r="R144" s="96">
        <f>I144*Parametri!$B$9</f>
        <v>1306.8999999999999</v>
      </c>
      <c r="S144" s="96">
        <f>F144*Parametri!$B$12</f>
        <v>17243.02</v>
      </c>
      <c r="T144" s="96">
        <f>G144*Parametri!$B$13</f>
        <v>0</v>
      </c>
      <c r="U144" s="96">
        <f>IF(J144="si",Parametri!$B$14,0)</f>
        <v>0</v>
      </c>
      <c r="V144" s="96">
        <f>IF(K144="si",Parametri!$B$15,0)</f>
        <v>0</v>
      </c>
      <c r="W144" s="96">
        <f>IF(L144="si",Parametri!$B$16,0)</f>
        <v>0</v>
      </c>
      <c r="X144" s="96">
        <f>IF(M144="si",Parametri!$B$17,0)</f>
        <v>0</v>
      </c>
      <c r="Y144" s="96">
        <f t="shared" si="16"/>
        <v>41092.22</v>
      </c>
      <c r="Z144" s="96">
        <f t="shared" si="17"/>
        <v>3842.51</v>
      </c>
    </row>
    <row r="145" spans="1:26" ht="12.75" customHeight="1" thickBot="1" thickTop="1">
      <c r="A145" s="1"/>
      <c r="B145" s="48"/>
      <c r="C145" s="49"/>
      <c r="D145" s="44"/>
      <c r="E145" s="49"/>
      <c r="F145" s="92">
        <f>SUM(F2:F144)</f>
        <v>8507</v>
      </c>
      <c r="G145" s="92">
        <f aca="true" t="shared" si="18" ref="G145:V145">SUM(G2:G144)</f>
        <v>0</v>
      </c>
      <c r="H145" s="92">
        <f t="shared" si="18"/>
        <v>9231</v>
      </c>
      <c r="I145" s="92">
        <f t="shared" si="18"/>
        <v>2134</v>
      </c>
      <c r="J145" s="92">
        <f>COUNTIF(J2:J144,"si")</f>
        <v>5</v>
      </c>
      <c r="K145" s="92">
        <f>COUNTIF(K2:K144,"si")</f>
        <v>5</v>
      </c>
      <c r="L145" s="92">
        <f>COUNTIF(L2:L144,"si")</f>
        <v>22</v>
      </c>
      <c r="M145" s="92">
        <f>COUNTIF(M2:M144,"si")</f>
        <v>0</v>
      </c>
      <c r="N145" s="93">
        <f t="shared" si="18"/>
        <v>1509730.0500000003</v>
      </c>
      <c r="O145" s="93">
        <f t="shared" si="18"/>
        <v>247629.36000000004</v>
      </c>
      <c r="P145" s="93">
        <f t="shared" si="18"/>
        <v>468990.9099999999</v>
      </c>
      <c r="Q145" s="93">
        <f t="shared" si="18"/>
        <v>1208419.3499999996</v>
      </c>
      <c r="R145" s="93">
        <f t="shared" si="18"/>
        <v>199208.9</v>
      </c>
      <c r="S145" s="93">
        <f t="shared" si="18"/>
        <v>2767667.3800000013</v>
      </c>
      <c r="T145" s="93">
        <f t="shared" si="18"/>
        <v>0</v>
      </c>
      <c r="U145" s="93">
        <f t="shared" si="18"/>
        <v>7041.900000000001</v>
      </c>
      <c r="V145" s="93">
        <f t="shared" si="18"/>
        <v>7041.900000000001</v>
      </c>
      <c r="W145" s="93">
        <f>SUM(W2:W144)</f>
        <v>20656.23999999999</v>
      </c>
      <c r="X145" s="93">
        <f>SUM(X2:X144)</f>
        <v>0</v>
      </c>
      <c r="Y145" s="93">
        <f>SUM(Y2:Y144)</f>
        <v>6436385.99</v>
      </c>
      <c r="Z145" s="93">
        <f>SUM(Z2:Z144)</f>
        <v>601862.3399999999</v>
      </c>
    </row>
    <row r="147" spans="14:18" ht="12.75">
      <c r="N147" s="114"/>
      <c r="O147" s="114"/>
      <c r="R147" s="114"/>
    </row>
  </sheetData>
  <printOptions horizontalCentered="1"/>
  <pageMargins left="0" right="0" top="0.984251968503937" bottom="0.59" header="0.11811023622047245" footer="0.11811023622047245"/>
  <pageSetup fitToHeight="9" horizontalDpi="600" verticalDpi="600" orientation="landscape" paperSize="9" scale="95" r:id="rId3"/>
  <headerFooter alignWithMargins="0">
    <oddHeader>&amp;C&amp;"Verdana,Grassetto"UFFICIO SCOLASTICO REGIONALE PER LA CAMPANIA
DIREZIONE GENERALE&amp;"Verdana,Normale"
AREA AMMINISTRAZIONE E GESTIONE DELLE RISORSE FINANZIARIE
assegnazione fondo delle istituzioni scolastiche anno scolastico 2005-2006</oddHeader>
    <oddFooter>&amp;L&amp;"Verdana,Normale"&amp;F
&amp;A&amp;CPag. &amp;P di &amp;N&amp;R&amp;"Verdana,Normale"IL DIRIGENTE
Giuseppe De Colibus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G60"/>
  <sheetViews>
    <sheetView zoomScale="75" zoomScaleNormal="75" workbookViewId="0" topLeftCell="A1">
      <pane xSplit="5" ySplit="1" topLeftCell="F35" activePane="bottomRight" state="frozen"/>
      <selection pane="topLeft" activeCell="Y8" sqref="Y8"/>
      <selection pane="topRight" activeCell="Y8" sqref="Y8"/>
      <selection pane="bottomLeft" activeCell="Y8" sqref="Y8"/>
      <selection pane="bottomRight" activeCell="F35" sqref="F35"/>
    </sheetView>
  </sheetViews>
  <sheetFormatPr defaultColWidth="9.00390625" defaultRowHeight="12.75" outlineLevelCol="1"/>
  <cols>
    <col min="1" max="1" width="3.75390625" style="9" customWidth="1"/>
    <col min="2" max="2" width="13.75390625" style="9" customWidth="1"/>
    <col min="3" max="3" width="20.25390625" style="7" customWidth="1"/>
    <col min="4" max="4" width="15.875" style="9" customWidth="1"/>
    <col min="5" max="5" width="24.875" style="4" customWidth="1"/>
    <col min="6" max="10" width="7.125" style="0" customWidth="1" outlineLevel="1"/>
    <col min="11" max="13" width="9.00390625" style="0" customWidth="1" outlineLevel="1"/>
    <col min="14" max="15" width="11.25390625" style="0" customWidth="1" outlineLevel="1"/>
    <col min="16" max="16" width="12.00390625" style="0" customWidth="1" outlineLevel="1"/>
    <col min="17" max="17" width="13.75390625" style="0" customWidth="1" outlineLevel="1"/>
    <col min="18" max="18" width="12.00390625" style="0" customWidth="1" outlineLevel="1"/>
    <col min="19" max="20" width="16.50390625" style="0" customWidth="1" outlineLevel="1"/>
    <col min="21" max="21" width="9.00390625" style="0" customWidth="1" outlineLevel="1"/>
    <col min="22" max="22" width="13.25390625" style="0" customWidth="1" outlineLevel="1"/>
    <col min="23" max="23" width="11.375" style="4" customWidth="1" outlineLevel="1"/>
    <col min="24" max="24" width="8.375" style="4" customWidth="1" outlineLevel="1"/>
    <col min="25" max="25" width="22.50390625" style="4" customWidth="1"/>
    <col min="26" max="26" width="19.50390625" style="4" customWidth="1"/>
    <col min="27" max="226" width="9.00390625" style="4" customWidth="1"/>
    <col min="227" max="16384" width="8.00390625" style="4" customWidth="1"/>
  </cols>
  <sheetData>
    <row r="1" spans="1:26" s="2" customFormat="1" ht="106.5" customHeight="1">
      <c r="A1" s="38" t="s">
        <v>58</v>
      </c>
      <c r="B1" s="41" t="s">
        <v>59</v>
      </c>
      <c r="C1" s="41" t="s">
        <v>60</v>
      </c>
      <c r="D1" s="41" t="s">
        <v>61</v>
      </c>
      <c r="E1" s="41" t="s">
        <v>62</v>
      </c>
      <c r="F1" s="25" t="s">
        <v>28</v>
      </c>
      <c r="G1" s="26" t="s">
        <v>29</v>
      </c>
      <c r="H1" s="27" t="s">
        <v>30</v>
      </c>
      <c r="I1" s="28" t="s">
        <v>31</v>
      </c>
      <c r="J1" s="29" t="s">
        <v>32</v>
      </c>
      <c r="K1" s="29" t="s">
        <v>33</v>
      </c>
      <c r="L1" s="29" t="s">
        <v>34</v>
      </c>
      <c r="M1" s="29" t="s">
        <v>35</v>
      </c>
      <c r="N1" s="39" t="s">
        <v>36</v>
      </c>
      <c r="O1" s="28" t="s">
        <v>37</v>
      </c>
      <c r="P1" s="25" t="s">
        <v>38</v>
      </c>
      <c r="Q1" s="25" t="s">
        <v>39</v>
      </c>
      <c r="R1" s="28" t="s">
        <v>40</v>
      </c>
      <c r="S1" s="25" t="s">
        <v>41</v>
      </c>
      <c r="T1" s="26" t="s">
        <v>42</v>
      </c>
      <c r="U1" s="29" t="s">
        <v>43</v>
      </c>
      <c r="V1" s="29" t="s">
        <v>44</v>
      </c>
      <c r="W1" s="29" t="s">
        <v>45</v>
      </c>
      <c r="X1" s="29" t="s">
        <v>46</v>
      </c>
      <c r="Y1" s="80" t="s">
        <v>1335</v>
      </c>
      <c r="Z1" s="31" t="s">
        <v>47</v>
      </c>
    </row>
    <row r="2" spans="1:26" s="5" customFormat="1" ht="12.75">
      <c r="A2" s="50">
        <v>1</v>
      </c>
      <c r="B2" s="51" t="s">
        <v>946</v>
      </c>
      <c r="C2" s="50" t="s">
        <v>947</v>
      </c>
      <c r="D2" s="42" t="s">
        <v>948</v>
      </c>
      <c r="E2" s="44" t="s">
        <v>66</v>
      </c>
      <c r="F2" s="1">
        <v>44</v>
      </c>
      <c r="G2" s="1">
        <v>44</v>
      </c>
      <c r="H2" s="1">
        <v>48</v>
      </c>
      <c r="I2" s="1">
        <v>16</v>
      </c>
      <c r="J2" s="67"/>
      <c r="K2" s="67"/>
      <c r="L2" s="67"/>
      <c r="M2" s="67"/>
      <c r="N2" s="35">
        <f>H2*Parametri!$B$3</f>
        <v>7850.400000000001</v>
      </c>
      <c r="O2" s="35">
        <f>I2*Parametri!$B$4</f>
        <v>1856.64</v>
      </c>
      <c r="P2" s="35">
        <f>F2*Parametri!$B$7</f>
        <v>2425.7200000000003</v>
      </c>
      <c r="Q2" s="35">
        <f>F2*Parametri!$B$8</f>
        <v>6250.200000000001</v>
      </c>
      <c r="R2" s="35">
        <f>I2*Parametri!$B$9</f>
        <v>1493.6</v>
      </c>
      <c r="S2" s="35">
        <f>F2*Parametri!$B$12</f>
        <v>14314.96</v>
      </c>
      <c r="T2" s="35">
        <f>G2*Parametri!$B$13</f>
        <v>18590.44</v>
      </c>
      <c r="U2" s="36">
        <f>IF(J2="si",Parametri!$B$14,0)</f>
        <v>0</v>
      </c>
      <c r="V2" s="36">
        <f>IF(K2="si",Parametri!$B$15,0)</f>
        <v>0</v>
      </c>
      <c r="W2" s="36">
        <f>IF(L2="si",Parametri!$B$16,0)</f>
        <v>0</v>
      </c>
      <c r="X2" s="37">
        <f>IF(M2="si",Parametri!$B$17,0)</f>
        <v>0</v>
      </c>
      <c r="Y2" s="36">
        <f>SUM(N2:X2)</f>
        <v>52781.96000000001</v>
      </c>
      <c r="Z2" s="36">
        <f>ROUND((Y2/90.9*100)*8.5%,2)</f>
        <v>4935.61</v>
      </c>
    </row>
    <row r="3" spans="1:26" s="5" customFormat="1" ht="12.75">
      <c r="A3" s="50">
        <v>2</v>
      </c>
      <c r="B3" s="51" t="s">
        <v>949</v>
      </c>
      <c r="C3" s="50" t="s">
        <v>947</v>
      </c>
      <c r="D3" s="42" t="s">
        <v>950</v>
      </c>
      <c r="E3" s="44" t="s">
        <v>66</v>
      </c>
      <c r="F3" s="1">
        <v>51</v>
      </c>
      <c r="G3" s="1">
        <v>51</v>
      </c>
      <c r="H3" s="1">
        <v>53</v>
      </c>
      <c r="I3" s="1">
        <v>18</v>
      </c>
      <c r="J3" s="67"/>
      <c r="K3" s="67"/>
      <c r="L3" s="67"/>
      <c r="M3" s="67"/>
      <c r="N3" s="35">
        <f>H3*Parametri!$B$3</f>
        <v>8668.150000000001</v>
      </c>
      <c r="O3" s="35">
        <f>I3*Parametri!$B$4</f>
        <v>2088.7200000000003</v>
      </c>
      <c r="P3" s="35">
        <f>F3*Parametri!$B$7</f>
        <v>2811.63</v>
      </c>
      <c r="Q3" s="35">
        <f>F3*Parametri!$B$8</f>
        <v>7244.55</v>
      </c>
      <c r="R3" s="35">
        <f>I3*Parametri!$B$9</f>
        <v>1680.3</v>
      </c>
      <c r="S3" s="35">
        <f>F3*Parametri!$B$12</f>
        <v>16592.34</v>
      </c>
      <c r="T3" s="35">
        <f>G3*Parametri!$B$13</f>
        <v>21548.01</v>
      </c>
      <c r="U3" s="36">
        <f>IF(J3="si",Parametri!$B$14,0)</f>
        <v>0</v>
      </c>
      <c r="V3" s="36">
        <f>IF(K3="si",Parametri!$B$15,0)</f>
        <v>0</v>
      </c>
      <c r="W3" s="36">
        <f>IF(L3="si",Parametri!$B$16,0)</f>
        <v>0</v>
      </c>
      <c r="X3" s="37">
        <f>IF(M3="si",Parametri!$B$17,0)</f>
        <v>0</v>
      </c>
      <c r="Y3" s="36">
        <f aca="true" t="shared" si="0" ref="Y3:Y18">SUM(N3:X3)</f>
        <v>60633.7</v>
      </c>
      <c r="Z3" s="36">
        <f aca="true" t="shared" si="1" ref="Z3:Z18">ROUND((Y3/90.9*100)*8.5%,2)</f>
        <v>5669.82</v>
      </c>
    </row>
    <row r="4" spans="1:26" s="5" customFormat="1" ht="12.75">
      <c r="A4" s="50">
        <v>3</v>
      </c>
      <c r="B4" s="51" t="s">
        <v>951</v>
      </c>
      <c r="C4" s="50" t="s">
        <v>947</v>
      </c>
      <c r="D4" s="42" t="s">
        <v>952</v>
      </c>
      <c r="E4" s="44" t="s">
        <v>66</v>
      </c>
      <c r="F4" s="1">
        <v>57</v>
      </c>
      <c r="G4" s="1">
        <v>57</v>
      </c>
      <c r="H4" s="1">
        <v>61</v>
      </c>
      <c r="I4" s="1">
        <v>20</v>
      </c>
      <c r="J4" s="66"/>
      <c r="K4" s="66"/>
      <c r="L4" s="66"/>
      <c r="M4" s="66"/>
      <c r="N4" s="35">
        <f>H4*Parametri!$B$3</f>
        <v>9976.550000000001</v>
      </c>
      <c r="O4" s="35">
        <f>I4*Parametri!$B$4</f>
        <v>2320.8</v>
      </c>
      <c r="P4" s="35">
        <f>F4*Parametri!$B$7</f>
        <v>3142.4100000000003</v>
      </c>
      <c r="Q4" s="35">
        <f>F4*Parametri!$B$8</f>
        <v>8096.85</v>
      </c>
      <c r="R4" s="35">
        <f>I4*Parametri!$B$9</f>
        <v>1867</v>
      </c>
      <c r="S4" s="35">
        <f>F4*Parametri!$B$12</f>
        <v>18544.379999999997</v>
      </c>
      <c r="T4" s="35">
        <f>G4*Parametri!$B$13</f>
        <v>24083.07</v>
      </c>
      <c r="U4" s="36">
        <f>IF(J4="si",Parametri!$B$14,0)</f>
        <v>0</v>
      </c>
      <c r="V4" s="36">
        <f>IF(K4="si",Parametri!$B$15,0)</f>
        <v>0</v>
      </c>
      <c r="W4" s="36">
        <f>IF(L4="si",Parametri!$B$16,0)</f>
        <v>0</v>
      </c>
      <c r="X4" s="37">
        <f>IF(M4="si",Parametri!$B$17,0)</f>
        <v>0</v>
      </c>
      <c r="Y4" s="36">
        <f t="shared" si="0"/>
        <v>68031.06</v>
      </c>
      <c r="Z4" s="36">
        <f t="shared" si="1"/>
        <v>6361.54</v>
      </c>
    </row>
    <row r="5" spans="1:26" s="5" customFormat="1" ht="12.75">
      <c r="A5" s="50">
        <v>4</v>
      </c>
      <c r="B5" s="51" t="s">
        <v>953</v>
      </c>
      <c r="C5" s="50" t="s">
        <v>947</v>
      </c>
      <c r="D5" s="42" t="s">
        <v>954</v>
      </c>
      <c r="E5" s="44" t="s">
        <v>66</v>
      </c>
      <c r="F5" s="1">
        <v>77</v>
      </c>
      <c r="G5" s="1">
        <v>77</v>
      </c>
      <c r="H5" s="1">
        <v>80</v>
      </c>
      <c r="I5" s="1">
        <v>24</v>
      </c>
      <c r="J5" s="66"/>
      <c r="K5" s="66"/>
      <c r="L5" s="66"/>
      <c r="M5" s="66"/>
      <c r="N5" s="35">
        <f>H5*Parametri!$B$3</f>
        <v>13084</v>
      </c>
      <c r="O5" s="35">
        <f>I5*Parametri!$B$4</f>
        <v>2784.96</v>
      </c>
      <c r="P5" s="35">
        <f>F5*Parametri!$B$7</f>
        <v>4245.01</v>
      </c>
      <c r="Q5" s="35">
        <f>F5*Parametri!$B$8</f>
        <v>10937.85</v>
      </c>
      <c r="R5" s="35">
        <f>I5*Parametri!$B$9</f>
        <v>2240.3999999999996</v>
      </c>
      <c r="S5" s="35">
        <f>F5*Parametri!$B$12</f>
        <v>25051.179999999997</v>
      </c>
      <c r="T5" s="35">
        <f>G5*Parametri!$B$13</f>
        <v>32533.27</v>
      </c>
      <c r="U5" s="36">
        <f>IF(J5="si",Parametri!$B$14,0)</f>
        <v>0</v>
      </c>
      <c r="V5" s="36">
        <f>IF(K5="si",Parametri!$B$15,0)</f>
        <v>0</v>
      </c>
      <c r="W5" s="36">
        <f>IF(L5="si",Parametri!$B$16,0)</f>
        <v>0</v>
      </c>
      <c r="X5" s="37">
        <f>IF(M5="si",Parametri!$B$17,0)</f>
        <v>0</v>
      </c>
      <c r="Y5" s="36">
        <f t="shared" si="0"/>
        <v>90876.67</v>
      </c>
      <c r="Z5" s="36">
        <f t="shared" si="1"/>
        <v>8497.82</v>
      </c>
    </row>
    <row r="6" spans="1:26" s="5" customFormat="1" ht="12.75">
      <c r="A6" s="50">
        <v>5</v>
      </c>
      <c r="B6" s="51" t="s">
        <v>955</v>
      </c>
      <c r="C6" s="50" t="s">
        <v>947</v>
      </c>
      <c r="D6" s="42" t="s">
        <v>956</v>
      </c>
      <c r="E6" s="44" t="s">
        <v>66</v>
      </c>
      <c r="F6" s="1">
        <v>68</v>
      </c>
      <c r="G6" s="1">
        <v>68</v>
      </c>
      <c r="H6" s="1">
        <v>71</v>
      </c>
      <c r="I6" s="1">
        <v>22</v>
      </c>
      <c r="J6" s="66"/>
      <c r="K6" s="66"/>
      <c r="L6" s="66"/>
      <c r="M6" s="66"/>
      <c r="N6" s="35">
        <f>H6*Parametri!$B$3</f>
        <v>11612.050000000001</v>
      </c>
      <c r="O6" s="35">
        <f>I6*Parametri!$B$4</f>
        <v>2552.88</v>
      </c>
      <c r="P6" s="35">
        <f>F6*Parametri!$B$7</f>
        <v>3748.84</v>
      </c>
      <c r="Q6" s="35">
        <f>F6*Parametri!$B$8</f>
        <v>9659.400000000001</v>
      </c>
      <c r="R6" s="35">
        <f>I6*Parametri!$B$9</f>
        <v>2053.7</v>
      </c>
      <c r="S6" s="35">
        <f>F6*Parametri!$B$12</f>
        <v>22123.12</v>
      </c>
      <c r="T6" s="35">
        <f>G6*Parametri!$B$13</f>
        <v>28730.68</v>
      </c>
      <c r="U6" s="36">
        <f>IF(J6="si",Parametri!$B$14,0)</f>
        <v>0</v>
      </c>
      <c r="V6" s="36">
        <f>IF(K6="si",Parametri!$B$15,0)</f>
        <v>0</v>
      </c>
      <c r="W6" s="36">
        <f>IF(L6="si",Parametri!$B$16,0)</f>
        <v>0</v>
      </c>
      <c r="X6" s="37">
        <f>IF(M6="si",Parametri!$B$17,0)</f>
        <v>0</v>
      </c>
      <c r="Y6" s="36">
        <f t="shared" si="0"/>
        <v>80480.67000000001</v>
      </c>
      <c r="Z6" s="36">
        <f t="shared" si="1"/>
        <v>7525.7</v>
      </c>
    </row>
    <row r="7" spans="1:26" s="5" customFormat="1" ht="12.75">
      <c r="A7" s="50">
        <v>6</v>
      </c>
      <c r="B7" s="51" t="s">
        <v>957</v>
      </c>
      <c r="C7" s="50" t="s">
        <v>947</v>
      </c>
      <c r="D7" s="42" t="s">
        <v>958</v>
      </c>
      <c r="E7" s="44" t="s">
        <v>66</v>
      </c>
      <c r="F7" s="1">
        <v>65</v>
      </c>
      <c r="G7" s="1">
        <v>65</v>
      </c>
      <c r="H7" s="1">
        <v>67</v>
      </c>
      <c r="I7" s="1">
        <v>21</v>
      </c>
      <c r="J7" s="66"/>
      <c r="K7" s="66"/>
      <c r="L7" s="66"/>
      <c r="M7" s="66"/>
      <c r="N7" s="35">
        <f>H7*Parametri!$B$3</f>
        <v>10957.85</v>
      </c>
      <c r="O7" s="35">
        <f>I7*Parametri!$B$4</f>
        <v>2436.84</v>
      </c>
      <c r="P7" s="35">
        <f>F7*Parametri!$B$7</f>
        <v>3583.4500000000003</v>
      </c>
      <c r="Q7" s="35">
        <f>F7*Parametri!$B$8</f>
        <v>9233.25</v>
      </c>
      <c r="R7" s="35">
        <f>I7*Parametri!$B$9</f>
        <v>1960.35</v>
      </c>
      <c r="S7" s="35">
        <f>F7*Parametri!$B$12</f>
        <v>21147.1</v>
      </c>
      <c r="T7" s="35">
        <f>G7*Parametri!$B$13</f>
        <v>27463.149999999998</v>
      </c>
      <c r="U7" s="36">
        <f>IF(J7="si",Parametri!$B$14,0)</f>
        <v>0</v>
      </c>
      <c r="V7" s="36">
        <f>IF(K7="si",Parametri!$B$15,0)</f>
        <v>0</v>
      </c>
      <c r="W7" s="36">
        <f>IF(L7="si",Parametri!$B$16,0)</f>
        <v>0</v>
      </c>
      <c r="X7" s="37">
        <f>IF(M7="si",Parametri!$B$17,0)</f>
        <v>0</v>
      </c>
      <c r="Y7" s="36">
        <f t="shared" si="0"/>
        <v>76781.98999999999</v>
      </c>
      <c r="Z7" s="36">
        <f t="shared" si="1"/>
        <v>7179.83</v>
      </c>
    </row>
    <row r="8" spans="1:26" s="5" customFormat="1" ht="12.75">
      <c r="A8" s="50">
        <v>7</v>
      </c>
      <c r="B8" s="51" t="s">
        <v>959</v>
      </c>
      <c r="C8" s="52" t="s">
        <v>947</v>
      </c>
      <c r="D8" s="42" t="s">
        <v>960</v>
      </c>
      <c r="E8" s="44" t="s">
        <v>66</v>
      </c>
      <c r="F8" s="1">
        <v>55</v>
      </c>
      <c r="G8" s="1">
        <v>55</v>
      </c>
      <c r="H8" s="1">
        <v>57</v>
      </c>
      <c r="I8" s="1">
        <v>19</v>
      </c>
      <c r="J8" s="66"/>
      <c r="K8" s="66"/>
      <c r="L8" s="66"/>
      <c r="M8" s="66"/>
      <c r="N8" s="35">
        <f>H8*Parametri!$B$3</f>
        <v>9322.35</v>
      </c>
      <c r="O8" s="35">
        <f>I8*Parametri!$B$4</f>
        <v>2204.76</v>
      </c>
      <c r="P8" s="35">
        <f>F8*Parametri!$B$7</f>
        <v>3032.15</v>
      </c>
      <c r="Q8" s="35">
        <f>F8*Parametri!$B$8</f>
        <v>7812.750000000001</v>
      </c>
      <c r="R8" s="35">
        <f>I8*Parametri!$B$9</f>
        <v>1773.6499999999999</v>
      </c>
      <c r="S8" s="35">
        <f>F8*Parametri!$B$12</f>
        <v>17893.699999999997</v>
      </c>
      <c r="T8" s="35">
        <f>G8*Parametri!$B$13</f>
        <v>23238.05</v>
      </c>
      <c r="U8" s="36">
        <f>IF(J8="si",Parametri!$B$14,0)</f>
        <v>0</v>
      </c>
      <c r="V8" s="36">
        <f>IF(K8="si",Parametri!$B$15,0)</f>
        <v>0</v>
      </c>
      <c r="W8" s="36">
        <f>IF(L8="si",Parametri!$B$16,0)</f>
        <v>0</v>
      </c>
      <c r="X8" s="37">
        <f>IF(M8="si",Parametri!$B$17,0)</f>
        <v>0</v>
      </c>
      <c r="Y8" s="36">
        <f t="shared" si="0"/>
        <v>65277.41</v>
      </c>
      <c r="Z8" s="36">
        <f t="shared" si="1"/>
        <v>6104.05</v>
      </c>
    </row>
    <row r="9" spans="1:238" s="5" customFormat="1" ht="12.75">
      <c r="A9" s="50">
        <v>8</v>
      </c>
      <c r="B9" s="51" t="s">
        <v>961</v>
      </c>
      <c r="C9" s="50" t="s">
        <v>962</v>
      </c>
      <c r="D9" s="42" t="s">
        <v>963</v>
      </c>
      <c r="E9" s="44" t="s">
        <v>66</v>
      </c>
      <c r="F9" s="1">
        <v>60</v>
      </c>
      <c r="G9" s="1">
        <v>60</v>
      </c>
      <c r="H9" s="1">
        <v>66</v>
      </c>
      <c r="I9" s="1">
        <v>15</v>
      </c>
      <c r="J9" s="66"/>
      <c r="K9" s="66"/>
      <c r="L9" s="66"/>
      <c r="M9" s="66"/>
      <c r="N9" s="35">
        <f>H9*Parametri!$B$3</f>
        <v>10794.300000000001</v>
      </c>
      <c r="O9" s="35">
        <f>I9*Parametri!$B$4</f>
        <v>1740.6000000000001</v>
      </c>
      <c r="P9" s="35">
        <f>F9*Parametri!$B$7</f>
        <v>3307.8</v>
      </c>
      <c r="Q9" s="35">
        <f>F9*Parametri!$B$8</f>
        <v>8523</v>
      </c>
      <c r="R9" s="35">
        <f>I9*Parametri!$B$9</f>
        <v>1400.25</v>
      </c>
      <c r="S9" s="35">
        <f>F9*Parametri!$B$12</f>
        <v>19520.399999999998</v>
      </c>
      <c r="T9" s="35">
        <f>G9*Parametri!$B$13</f>
        <v>25350.6</v>
      </c>
      <c r="U9" s="36">
        <f>IF(J9="si",Parametri!$B$14,0)</f>
        <v>0</v>
      </c>
      <c r="V9" s="36">
        <f>IF(K9="si",Parametri!$B$15,0)</f>
        <v>0</v>
      </c>
      <c r="W9" s="36">
        <f>IF(L9="si",Parametri!$B$16,0)</f>
        <v>0</v>
      </c>
      <c r="X9" s="37">
        <f>IF(M9="si",Parametri!$B$17,0)</f>
        <v>0</v>
      </c>
      <c r="Y9" s="36">
        <f t="shared" si="0"/>
        <v>70636.95</v>
      </c>
      <c r="Z9" s="36">
        <f t="shared" si="1"/>
        <v>6605.22</v>
      </c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</row>
    <row r="10" spans="1:241" s="5" customFormat="1" ht="12.75">
      <c r="A10" s="50">
        <v>9</v>
      </c>
      <c r="B10" s="51" t="s">
        <v>964</v>
      </c>
      <c r="C10" s="50" t="s">
        <v>962</v>
      </c>
      <c r="D10" s="42" t="s">
        <v>965</v>
      </c>
      <c r="E10" s="44" t="s">
        <v>66</v>
      </c>
      <c r="F10" s="1">
        <v>73</v>
      </c>
      <c r="G10" s="1">
        <v>73</v>
      </c>
      <c r="H10" s="1">
        <v>77</v>
      </c>
      <c r="I10" s="1">
        <v>19</v>
      </c>
      <c r="J10" s="66"/>
      <c r="K10" s="66"/>
      <c r="L10" s="66"/>
      <c r="M10" s="66"/>
      <c r="N10" s="35">
        <f>H10*Parametri!$B$3</f>
        <v>12593.35</v>
      </c>
      <c r="O10" s="35">
        <f>I10*Parametri!$B$4</f>
        <v>2204.76</v>
      </c>
      <c r="P10" s="35">
        <f>F10*Parametri!$B$7</f>
        <v>4024.4900000000002</v>
      </c>
      <c r="Q10" s="35">
        <f>F10*Parametri!$B$8</f>
        <v>10369.650000000001</v>
      </c>
      <c r="R10" s="35">
        <f>I10*Parametri!$B$9</f>
        <v>1773.6499999999999</v>
      </c>
      <c r="S10" s="35">
        <f>F10*Parametri!$B$12</f>
        <v>23749.82</v>
      </c>
      <c r="T10" s="35">
        <f>G10*Parametri!$B$13</f>
        <v>30843.23</v>
      </c>
      <c r="U10" s="36">
        <f>IF(J10="si",Parametri!$B$14,0)</f>
        <v>0</v>
      </c>
      <c r="V10" s="36">
        <f>IF(K10="si",Parametri!$B$15,0)</f>
        <v>0</v>
      </c>
      <c r="W10" s="36">
        <f>IF(L10="si",Parametri!$B$16,0)</f>
        <v>0</v>
      </c>
      <c r="X10" s="37">
        <f>IF(M10="si",Parametri!$B$17,0)</f>
        <v>0</v>
      </c>
      <c r="Y10" s="36">
        <f t="shared" si="0"/>
        <v>85558.95</v>
      </c>
      <c r="Z10" s="36">
        <f t="shared" si="1"/>
        <v>8000.56</v>
      </c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</row>
    <row r="11" spans="1:26" s="5" customFormat="1" ht="12.75">
      <c r="A11" s="50">
        <v>10</v>
      </c>
      <c r="B11" s="51" t="s">
        <v>966</v>
      </c>
      <c r="C11" s="50" t="s">
        <v>962</v>
      </c>
      <c r="D11" s="42" t="s">
        <v>967</v>
      </c>
      <c r="E11" s="44" t="s">
        <v>66</v>
      </c>
      <c r="F11" s="1">
        <v>93</v>
      </c>
      <c r="G11" s="1">
        <v>93</v>
      </c>
      <c r="H11" s="1">
        <v>97</v>
      </c>
      <c r="I11" s="1">
        <v>17</v>
      </c>
      <c r="J11" s="66"/>
      <c r="K11" s="66"/>
      <c r="L11" s="66"/>
      <c r="M11" s="66"/>
      <c r="N11" s="35">
        <f>H11*Parametri!$B$3</f>
        <v>15864.35</v>
      </c>
      <c r="O11" s="35">
        <f>I11*Parametri!$B$4</f>
        <v>1972.68</v>
      </c>
      <c r="P11" s="35">
        <f>F11*Parametri!$B$7</f>
        <v>5127.09</v>
      </c>
      <c r="Q11" s="35">
        <f>F11*Parametri!$B$8</f>
        <v>13210.650000000001</v>
      </c>
      <c r="R11" s="35">
        <f>I11*Parametri!$B$9</f>
        <v>1586.9499999999998</v>
      </c>
      <c r="S11" s="35">
        <f>F11*Parametri!$B$12</f>
        <v>30256.62</v>
      </c>
      <c r="T11" s="35">
        <f>G11*Parametri!$B$13</f>
        <v>39293.43</v>
      </c>
      <c r="U11" s="36">
        <f>IF(J11="si",Parametri!$B$14,0)</f>
        <v>0</v>
      </c>
      <c r="V11" s="36">
        <f>IF(K11="si",Parametri!$B$15,0)</f>
        <v>0</v>
      </c>
      <c r="W11" s="36">
        <f>IF(L11="si",Parametri!$B$16,0)</f>
        <v>0</v>
      </c>
      <c r="X11" s="37">
        <f>IF(M11="si",Parametri!$B$17,0)</f>
        <v>0</v>
      </c>
      <c r="Y11" s="36">
        <f t="shared" si="0"/>
        <v>107311.76999999999</v>
      </c>
      <c r="Z11" s="36">
        <f t="shared" si="1"/>
        <v>10034.65</v>
      </c>
    </row>
    <row r="12" spans="1:241" s="5" customFormat="1" ht="12.75">
      <c r="A12" s="50">
        <v>11</v>
      </c>
      <c r="B12" s="51" t="s">
        <v>968</v>
      </c>
      <c r="C12" s="50" t="s">
        <v>962</v>
      </c>
      <c r="D12" s="42" t="s">
        <v>969</v>
      </c>
      <c r="E12" s="44" t="s">
        <v>66</v>
      </c>
      <c r="F12" s="1">
        <v>65</v>
      </c>
      <c r="G12" s="1">
        <v>65</v>
      </c>
      <c r="H12" s="1">
        <v>68</v>
      </c>
      <c r="I12" s="1">
        <v>20</v>
      </c>
      <c r="J12" s="66"/>
      <c r="K12" s="66"/>
      <c r="L12" s="66"/>
      <c r="M12" s="66"/>
      <c r="N12" s="35">
        <f>H12*Parametri!$B$3</f>
        <v>11121.400000000001</v>
      </c>
      <c r="O12" s="35">
        <f>I12*Parametri!$B$4</f>
        <v>2320.8</v>
      </c>
      <c r="P12" s="35">
        <f>F12*Parametri!$B$7</f>
        <v>3583.4500000000003</v>
      </c>
      <c r="Q12" s="35">
        <f>F12*Parametri!$B$8</f>
        <v>9233.25</v>
      </c>
      <c r="R12" s="35">
        <f>I12*Parametri!$B$9</f>
        <v>1867</v>
      </c>
      <c r="S12" s="35">
        <f>F12*Parametri!$B$12</f>
        <v>21147.1</v>
      </c>
      <c r="T12" s="35">
        <f>G12*Parametri!$B$13</f>
        <v>27463.149999999998</v>
      </c>
      <c r="U12" s="36">
        <f>IF(J12="si",Parametri!$B$14,0)</f>
        <v>0</v>
      </c>
      <c r="V12" s="36">
        <f>IF(K12="si",Parametri!$B$15,0)</f>
        <v>0</v>
      </c>
      <c r="W12" s="36">
        <f>IF(L12="si",Parametri!$B$16,0)</f>
        <v>0</v>
      </c>
      <c r="X12" s="37">
        <f>IF(M12="si",Parametri!$B$17,0)</f>
        <v>0</v>
      </c>
      <c r="Y12" s="36">
        <f t="shared" si="0"/>
        <v>76736.15</v>
      </c>
      <c r="Z12" s="36">
        <f t="shared" si="1"/>
        <v>7175.55</v>
      </c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</row>
    <row r="13" spans="1:26" s="5" customFormat="1" ht="12.75">
      <c r="A13" s="50">
        <v>12</v>
      </c>
      <c r="B13" s="51" t="s">
        <v>970</v>
      </c>
      <c r="C13" s="50" t="s">
        <v>962</v>
      </c>
      <c r="D13" s="42" t="s">
        <v>971</v>
      </c>
      <c r="E13" s="44" t="s">
        <v>66</v>
      </c>
      <c r="F13" s="1">
        <v>56</v>
      </c>
      <c r="G13" s="1">
        <v>56</v>
      </c>
      <c r="H13" s="1">
        <v>59</v>
      </c>
      <c r="I13" s="1">
        <v>18</v>
      </c>
      <c r="J13" s="66"/>
      <c r="K13" s="66"/>
      <c r="L13" s="66"/>
      <c r="M13" s="66"/>
      <c r="N13" s="35">
        <f>H13*Parametri!$B$3</f>
        <v>9649.45</v>
      </c>
      <c r="O13" s="35">
        <f>I13*Parametri!$B$4</f>
        <v>2088.7200000000003</v>
      </c>
      <c r="P13" s="35">
        <f>F13*Parametri!$B$7</f>
        <v>3087.28</v>
      </c>
      <c r="Q13" s="35">
        <f>F13*Parametri!$B$8</f>
        <v>7954.800000000001</v>
      </c>
      <c r="R13" s="35">
        <f>I13*Parametri!$B$9</f>
        <v>1680.3</v>
      </c>
      <c r="S13" s="35">
        <f>F13*Parametri!$B$12</f>
        <v>18219.039999999997</v>
      </c>
      <c r="T13" s="35">
        <f>G13*Parametri!$B$13</f>
        <v>23660.559999999998</v>
      </c>
      <c r="U13" s="36">
        <f>IF(J13="si",Parametri!$B$14,0)</f>
        <v>0</v>
      </c>
      <c r="V13" s="36">
        <f>IF(K13="si",Parametri!$B$15,0)</f>
        <v>0</v>
      </c>
      <c r="W13" s="36">
        <f>IF(L13="si",Parametri!$B$16,0)</f>
        <v>0</v>
      </c>
      <c r="X13" s="37">
        <f>IF(M13="si",Parametri!$B$17,0)</f>
        <v>0</v>
      </c>
      <c r="Y13" s="36">
        <f t="shared" si="0"/>
        <v>66340.15</v>
      </c>
      <c r="Z13" s="36">
        <f t="shared" si="1"/>
        <v>6203.42</v>
      </c>
    </row>
    <row r="14" spans="1:26" s="5" customFormat="1" ht="12.75">
      <c r="A14" s="50">
        <v>13</v>
      </c>
      <c r="B14" s="51" t="s">
        <v>972</v>
      </c>
      <c r="C14" s="50" t="s">
        <v>962</v>
      </c>
      <c r="D14" s="42" t="s">
        <v>973</v>
      </c>
      <c r="E14" s="44" t="s">
        <v>66</v>
      </c>
      <c r="F14" s="1">
        <v>64</v>
      </c>
      <c r="G14" s="1">
        <v>64</v>
      </c>
      <c r="H14" s="1">
        <v>67</v>
      </c>
      <c r="I14" s="1">
        <v>18</v>
      </c>
      <c r="J14" s="66"/>
      <c r="K14" s="66"/>
      <c r="L14" s="66"/>
      <c r="M14" s="66"/>
      <c r="N14" s="35">
        <f>H14*Parametri!$B$3</f>
        <v>10957.85</v>
      </c>
      <c r="O14" s="35">
        <f>I14*Parametri!$B$4</f>
        <v>2088.7200000000003</v>
      </c>
      <c r="P14" s="35">
        <f>F14*Parametri!$B$7</f>
        <v>3528.32</v>
      </c>
      <c r="Q14" s="35">
        <f>F14*Parametri!$B$8</f>
        <v>9091.2</v>
      </c>
      <c r="R14" s="35">
        <f>I14*Parametri!$B$9</f>
        <v>1680.3</v>
      </c>
      <c r="S14" s="35">
        <f>F14*Parametri!$B$12</f>
        <v>20821.76</v>
      </c>
      <c r="T14" s="35">
        <f>G14*Parametri!$B$13</f>
        <v>27040.64</v>
      </c>
      <c r="U14" s="36">
        <f>IF(J14="si",Parametri!$B$14,0)</f>
        <v>0</v>
      </c>
      <c r="V14" s="36">
        <f>IF(K14="si",Parametri!$B$15,0)</f>
        <v>0</v>
      </c>
      <c r="W14" s="36">
        <f>IF(L14="si",Parametri!$B$16,0)</f>
        <v>0</v>
      </c>
      <c r="X14" s="37">
        <f>IF(M14="si",Parametri!$B$17,0)</f>
        <v>0</v>
      </c>
      <c r="Y14" s="36">
        <f t="shared" si="0"/>
        <v>75208.79</v>
      </c>
      <c r="Z14" s="36">
        <f t="shared" si="1"/>
        <v>7032.73</v>
      </c>
    </row>
    <row r="15" spans="1:26" s="5" customFormat="1" ht="12.75">
      <c r="A15" s="50">
        <v>14</v>
      </c>
      <c r="B15" s="51" t="s">
        <v>974</v>
      </c>
      <c r="C15" s="52" t="s">
        <v>975</v>
      </c>
      <c r="D15" s="42" t="s">
        <v>976</v>
      </c>
      <c r="E15" s="44" t="s">
        <v>66</v>
      </c>
      <c r="F15" s="1">
        <v>67</v>
      </c>
      <c r="G15" s="1">
        <v>67</v>
      </c>
      <c r="H15" s="1">
        <v>65</v>
      </c>
      <c r="I15" s="1">
        <v>14</v>
      </c>
      <c r="J15" s="66"/>
      <c r="K15" s="66"/>
      <c r="L15" s="66"/>
      <c r="M15" s="66"/>
      <c r="N15" s="35">
        <f>H15*Parametri!$B$3</f>
        <v>10630.75</v>
      </c>
      <c r="O15" s="35">
        <f>I15*Parametri!$B$4</f>
        <v>1624.5600000000002</v>
      </c>
      <c r="P15" s="35">
        <f>F15*Parametri!$B$7</f>
        <v>3693.71</v>
      </c>
      <c r="Q15" s="35">
        <f>F15*Parametri!$B$8</f>
        <v>9517.35</v>
      </c>
      <c r="R15" s="35">
        <f>I15*Parametri!$B$9</f>
        <v>1306.8999999999999</v>
      </c>
      <c r="S15" s="35">
        <f>F15*Parametri!$B$12</f>
        <v>21797.78</v>
      </c>
      <c r="T15" s="35">
        <f>G15*Parametri!$B$13</f>
        <v>28308.17</v>
      </c>
      <c r="U15" s="36">
        <f>IF(J15="si",Parametri!$B$14,0)</f>
        <v>0</v>
      </c>
      <c r="V15" s="36">
        <f>IF(K15="si",Parametri!$B$15,0)</f>
        <v>0</v>
      </c>
      <c r="W15" s="36">
        <f>IF(L15="si",Parametri!$B$16,0)</f>
        <v>0</v>
      </c>
      <c r="X15" s="37">
        <f>IF(M15="si",Parametri!$B$17,0)</f>
        <v>0</v>
      </c>
      <c r="Y15" s="36">
        <f t="shared" si="0"/>
        <v>76879.22</v>
      </c>
      <c r="Z15" s="36">
        <f t="shared" si="1"/>
        <v>7188.93</v>
      </c>
    </row>
    <row r="16" spans="1:241" s="5" customFormat="1" ht="12.75">
      <c r="A16" s="50">
        <v>15</v>
      </c>
      <c r="B16" s="51" t="s">
        <v>977</v>
      </c>
      <c r="C16" s="50" t="s">
        <v>962</v>
      </c>
      <c r="D16" s="42" t="s">
        <v>978</v>
      </c>
      <c r="E16" s="44" t="s">
        <v>66</v>
      </c>
      <c r="F16" s="1">
        <v>72</v>
      </c>
      <c r="G16" s="1">
        <v>72</v>
      </c>
      <c r="H16" s="1">
        <v>74</v>
      </c>
      <c r="I16" s="1">
        <v>15</v>
      </c>
      <c r="J16" s="66"/>
      <c r="K16" s="66"/>
      <c r="L16" s="66"/>
      <c r="M16" s="66"/>
      <c r="N16" s="35">
        <f>H16*Parametri!$B$3</f>
        <v>12102.7</v>
      </c>
      <c r="O16" s="35">
        <f>I16*Parametri!$B$4</f>
        <v>1740.6000000000001</v>
      </c>
      <c r="P16" s="35">
        <f>F16*Parametri!$B$7</f>
        <v>3969.36</v>
      </c>
      <c r="Q16" s="35">
        <f>F16*Parametri!$B$8</f>
        <v>10227.6</v>
      </c>
      <c r="R16" s="35">
        <f>I16*Parametri!$B$9</f>
        <v>1400.25</v>
      </c>
      <c r="S16" s="35">
        <f>F16*Parametri!$B$12</f>
        <v>23424.48</v>
      </c>
      <c r="T16" s="35">
        <f>G16*Parametri!$B$13</f>
        <v>30420.72</v>
      </c>
      <c r="U16" s="36">
        <f>IF(J16="si",Parametri!$B$14,0)</f>
        <v>0</v>
      </c>
      <c r="V16" s="36">
        <f>IF(K16="si",Parametri!$B$15,0)</f>
        <v>0</v>
      </c>
      <c r="W16" s="36">
        <f>IF(L16="si",Parametri!$B$16,0)</f>
        <v>0</v>
      </c>
      <c r="X16" s="37">
        <f>IF(M16="si",Parametri!$B$17,0)</f>
        <v>0</v>
      </c>
      <c r="Y16" s="36">
        <f t="shared" si="0"/>
        <v>83285.71</v>
      </c>
      <c r="Z16" s="36">
        <f t="shared" si="1"/>
        <v>7787.99</v>
      </c>
      <c r="IE16" s="4"/>
      <c r="IF16" s="4"/>
      <c r="IG16" s="4"/>
    </row>
    <row r="17" spans="1:26" s="5" customFormat="1" ht="12.75">
      <c r="A17" s="50">
        <v>16</v>
      </c>
      <c r="B17" s="51" t="s">
        <v>979</v>
      </c>
      <c r="C17" s="50" t="s">
        <v>962</v>
      </c>
      <c r="D17" s="42" t="s">
        <v>980</v>
      </c>
      <c r="E17" s="44" t="s">
        <v>66</v>
      </c>
      <c r="F17" s="1">
        <v>84</v>
      </c>
      <c r="G17" s="1">
        <v>84</v>
      </c>
      <c r="H17" s="1">
        <v>87</v>
      </c>
      <c r="I17" s="1">
        <v>22</v>
      </c>
      <c r="J17" s="66"/>
      <c r="K17" s="66"/>
      <c r="L17" s="66"/>
      <c r="M17" s="66"/>
      <c r="N17" s="35">
        <f>H17*Parametri!$B$3</f>
        <v>14228.85</v>
      </c>
      <c r="O17" s="35">
        <f>I17*Parametri!$B$4</f>
        <v>2552.88</v>
      </c>
      <c r="P17" s="35">
        <f>F17*Parametri!$B$7</f>
        <v>4630.92</v>
      </c>
      <c r="Q17" s="35">
        <f>F17*Parametri!$B$8</f>
        <v>11932.2</v>
      </c>
      <c r="R17" s="35">
        <f>I17*Parametri!$B$9</f>
        <v>2053.7</v>
      </c>
      <c r="S17" s="35">
        <f>F17*Parametri!$B$12</f>
        <v>27328.559999999998</v>
      </c>
      <c r="T17" s="35">
        <f>G17*Parametri!$B$13</f>
        <v>35490.84</v>
      </c>
      <c r="U17" s="36">
        <f>IF(J17="si",Parametri!$B$14,0)</f>
        <v>0</v>
      </c>
      <c r="V17" s="36">
        <f>IF(K17="si",Parametri!$B$15,0)</f>
        <v>0</v>
      </c>
      <c r="W17" s="36">
        <f>IF(L17="si",Parametri!$B$16,0)</f>
        <v>0</v>
      </c>
      <c r="X17" s="37">
        <f>IF(M17="si",Parametri!$B$17,0)</f>
        <v>0</v>
      </c>
      <c r="Y17" s="36">
        <f t="shared" si="0"/>
        <v>98217.95</v>
      </c>
      <c r="Z17" s="36">
        <f t="shared" si="1"/>
        <v>9184.3</v>
      </c>
    </row>
    <row r="18" spans="1:26" s="5" customFormat="1" ht="12.75">
      <c r="A18" s="50">
        <v>17</v>
      </c>
      <c r="B18" s="51" t="s">
        <v>981</v>
      </c>
      <c r="C18" s="50" t="s">
        <v>962</v>
      </c>
      <c r="D18" s="42" t="s">
        <v>982</v>
      </c>
      <c r="E18" s="44" t="s">
        <v>66</v>
      </c>
      <c r="F18" s="1">
        <v>71</v>
      </c>
      <c r="G18" s="1">
        <v>71</v>
      </c>
      <c r="H18" s="1">
        <v>74</v>
      </c>
      <c r="I18" s="1">
        <v>20</v>
      </c>
      <c r="J18" s="66"/>
      <c r="K18" s="66"/>
      <c r="L18" s="66"/>
      <c r="M18" s="66"/>
      <c r="N18" s="35">
        <f>H18*Parametri!$B$3</f>
        <v>12102.7</v>
      </c>
      <c r="O18" s="35">
        <f>I18*Parametri!$B$4</f>
        <v>2320.8</v>
      </c>
      <c r="P18" s="35">
        <f>F18*Parametri!$B$7</f>
        <v>3914.23</v>
      </c>
      <c r="Q18" s="35">
        <f>F18*Parametri!$B$8</f>
        <v>10085.550000000001</v>
      </c>
      <c r="R18" s="35">
        <f>I18*Parametri!$B$9</f>
        <v>1867</v>
      </c>
      <c r="S18" s="35">
        <f>F18*Parametri!$B$12</f>
        <v>23099.14</v>
      </c>
      <c r="T18" s="35">
        <f>G18*Parametri!$B$13</f>
        <v>29998.21</v>
      </c>
      <c r="U18" s="36">
        <f>IF(J18="si",Parametri!$B$14,0)</f>
        <v>0</v>
      </c>
      <c r="V18" s="36">
        <f>IF(K18="si",Parametri!$B$15,0)</f>
        <v>0</v>
      </c>
      <c r="W18" s="36">
        <f>IF(L18="si",Parametri!$B$16,0)</f>
        <v>0</v>
      </c>
      <c r="X18" s="37">
        <f>IF(M18="si",Parametri!$B$17,0)</f>
        <v>0</v>
      </c>
      <c r="Y18" s="36">
        <f t="shared" si="0"/>
        <v>83387.63</v>
      </c>
      <c r="Z18" s="36">
        <f t="shared" si="1"/>
        <v>7797.52</v>
      </c>
    </row>
    <row r="19" spans="1:26" s="5" customFormat="1" ht="12.75">
      <c r="A19" s="50">
        <v>18</v>
      </c>
      <c r="B19" s="51" t="s">
        <v>983</v>
      </c>
      <c r="C19" s="50" t="s">
        <v>984</v>
      </c>
      <c r="D19" s="42" t="s">
        <v>985</v>
      </c>
      <c r="E19" s="44" t="s">
        <v>66</v>
      </c>
      <c r="F19" s="1">
        <v>77</v>
      </c>
      <c r="G19" s="1">
        <v>77</v>
      </c>
      <c r="H19" s="1">
        <v>79</v>
      </c>
      <c r="I19" s="1">
        <v>19</v>
      </c>
      <c r="J19" s="66"/>
      <c r="K19" s="66"/>
      <c r="L19" s="66"/>
      <c r="M19" s="66"/>
      <c r="N19" s="35">
        <f>H19*Parametri!$B$3</f>
        <v>12920.45</v>
      </c>
      <c r="O19" s="35">
        <f>I19*Parametri!$B$4</f>
        <v>2204.76</v>
      </c>
      <c r="P19" s="35">
        <f>F19*Parametri!$B$7</f>
        <v>4245.01</v>
      </c>
      <c r="Q19" s="35">
        <f>F19*Parametri!$B$8</f>
        <v>10937.85</v>
      </c>
      <c r="R19" s="35">
        <f>I19*Parametri!$B$9</f>
        <v>1773.6499999999999</v>
      </c>
      <c r="S19" s="35">
        <f>F19*Parametri!$B$12</f>
        <v>25051.179999999997</v>
      </c>
      <c r="T19" s="35">
        <f>G19*Parametri!$B$13</f>
        <v>32533.27</v>
      </c>
      <c r="U19" s="36">
        <f>IF(J19="si",Parametri!$B$14,0)</f>
        <v>0</v>
      </c>
      <c r="V19" s="36">
        <f>IF(K19="si",Parametri!$B$15,0)</f>
        <v>0</v>
      </c>
      <c r="W19" s="36">
        <f>IF(L19="si",Parametri!$B$16,0)</f>
        <v>0</v>
      </c>
      <c r="X19" s="37">
        <f>IF(M19="si",Parametri!$B$17,0)</f>
        <v>0</v>
      </c>
      <c r="Y19" s="36">
        <f aca="true" t="shared" si="2" ref="Y19:Y54">SUM(N19:X19)</f>
        <v>89666.17</v>
      </c>
      <c r="Z19" s="36">
        <f aca="true" t="shared" si="3" ref="Z19:Z54">ROUND((Y19/90.9*100)*8.5%,2)</f>
        <v>8384.63</v>
      </c>
    </row>
    <row r="20" spans="1:241" s="5" customFormat="1" ht="12.75">
      <c r="A20" s="50">
        <v>19</v>
      </c>
      <c r="B20" s="51" t="s">
        <v>986</v>
      </c>
      <c r="C20" s="50" t="s">
        <v>984</v>
      </c>
      <c r="D20" s="42" t="s">
        <v>987</v>
      </c>
      <c r="E20" s="44" t="s">
        <v>66</v>
      </c>
      <c r="F20" s="1">
        <v>68</v>
      </c>
      <c r="G20" s="1">
        <v>68</v>
      </c>
      <c r="H20" s="1">
        <v>71</v>
      </c>
      <c r="I20" s="1">
        <v>16</v>
      </c>
      <c r="J20" s="66"/>
      <c r="K20" s="66"/>
      <c r="L20" s="66"/>
      <c r="M20" s="66"/>
      <c r="N20" s="35">
        <f>H20*Parametri!$B$3</f>
        <v>11612.050000000001</v>
      </c>
      <c r="O20" s="35">
        <f>I20*Parametri!$B$4</f>
        <v>1856.64</v>
      </c>
      <c r="P20" s="35">
        <f>F20*Parametri!$B$7</f>
        <v>3748.84</v>
      </c>
      <c r="Q20" s="35">
        <f>F20*Parametri!$B$8</f>
        <v>9659.400000000001</v>
      </c>
      <c r="R20" s="35">
        <f>I20*Parametri!$B$9</f>
        <v>1493.6</v>
      </c>
      <c r="S20" s="35">
        <f>F20*Parametri!$B$12</f>
        <v>22123.12</v>
      </c>
      <c r="T20" s="35">
        <f>G20*Parametri!$B$13</f>
        <v>28730.68</v>
      </c>
      <c r="U20" s="36">
        <f>IF(J20="si",Parametri!$B$14,0)</f>
        <v>0</v>
      </c>
      <c r="V20" s="36">
        <f>IF(K20="si",Parametri!$B$15,0)</f>
        <v>0</v>
      </c>
      <c r="W20" s="36">
        <f>IF(L20="si",Parametri!$B$16,0)</f>
        <v>0</v>
      </c>
      <c r="X20" s="37">
        <f>IF(M20="si",Parametri!$B$17,0)</f>
        <v>0</v>
      </c>
      <c r="Y20" s="36">
        <f t="shared" si="2"/>
        <v>79224.32999999999</v>
      </c>
      <c r="Z20" s="36">
        <f t="shared" si="3"/>
        <v>7408.22</v>
      </c>
      <c r="IE20" s="4"/>
      <c r="IF20" s="4"/>
      <c r="IG20" s="4"/>
    </row>
    <row r="21" spans="1:26" s="5" customFormat="1" ht="12.75">
      <c r="A21" s="50">
        <v>20</v>
      </c>
      <c r="B21" s="51" t="s">
        <v>988</v>
      </c>
      <c r="C21" s="50" t="s">
        <v>984</v>
      </c>
      <c r="D21" s="42" t="s">
        <v>989</v>
      </c>
      <c r="E21" s="44" t="s">
        <v>66</v>
      </c>
      <c r="F21" s="1">
        <v>60</v>
      </c>
      <c r="G21" s="1">
        <v>60</v>
      </c>
      <c r="H21" s="1">
        <v>77</v>
      </c>
      <c r="I21" s="1">
        <v>17</v>
      </c>
      <c r="J21" s="66"/>
      <c r="K21" s="66"/>
      <c r="L21" s="66"/>
      <c r="M21" s="66"/>
      <c r="N21" s="35">
        <f>H21*Parametri!$B$3</f>
        <v>12593.35</v>
      </c>
      <c r="O21" s="35">
        <f>I21*Parametri!$B$4</f>
        <v>1972.68</v>
      </c>
      <c r="P21" s="35">
        <f>F21*Parametri!$B$7</f>
        <v>3307.8</v>
      </c>
      <c r="Q21" s="35">
        <f>F21*Parametri!$B$8</f>
        <v>8523</v>
      </c>
      <c r="R21" s="35">
        <f>I21*Parametri!$B$9</f>
        <v>1586.9499999999998</v>
      </c>
      <c r="S21" s="35">
        <f>F21*Parametri!$B$12</f>
        <v>19520.399999999998</v>
      </c>
      <c r="T21" s="35">
        <f>G21*Parametri!$B$13</f>
        <v>25350.6</v>
      </c>
      <c r="U21" s="36">
        <f>IF(J21="si",Parametri!$B$14,0)</f>
        <v>0</v>
      </c>
      <c r="V21" s="36">
        <f>IF(K21="si",Parametri!$B$15,0)</f>
        <v>0</v>
      </c>
      <c r="W21" s="36">
        <f>IF(L21="si",Parametri!$B$16,0)</f>
        <v>0</v>
      </c>
      <c r="X21" s="37">
        <f>IF(M21="si",Parametri!$B$17,0)</f>
        <v>0</v>
      </c>
      <c r="Y21" s="36">
        <f t="shared" si="2"/>
        <v>72854.78</v>
      </c>
      <c r="Z21" s="36">
        <f t="shared" si="3"/>
        <v>6812.6</v>
      </c>
    </row>
    <row r="22" spans="1:238" s="5" customFormat="1" ht="12.75">
      <c r="A22" s="50">
        <v>21</v>
      </c>
      <c r="B22" s="51" t="s">
        <v>990</v>
      </c>
      <c r="C22" s="50" t="s">
        <v>984</v>
      </c>
      <c r="D22" s="42" t="s">
        <v>991</v>
      </c>
      <c r="E22" s="44" t="s">
        <v>66</v>
      </c>
      <c r="F22" s="1">
        <v>85</v>
      </c>
      <c r="G22" s="1">
        <v>85</v>
      </c>
      <c r="H22" s="1">
        <v>90</v>
      </c>
      <c r="I22" s="1">
        <v>20</v>
      </c>
      <c r="J22" s="66"/>
      <c r="K22" s="66"/>
      <c r="L22" s="66"/>
      <c r="M22" s="66"/>
      <c r="N22" s="35">
        <f>H22*Parametri!$B$3</f>
        <v>14719.500000000002</v>
      </c>
      <c r="O22" s="35">
        <f>I22*Parametri!$B$4</f>
        <v>2320.8</v>
      </c>
      <c r="P22" s="35">
        <f>F22*Parametri!$B$7</f>
        <v>4686.05</v>
      </c>
      <c r="Q22" s="35">
        <f>F22*Parametri!$B$8</f>
        <v>12074.250000000002</v>
      </c>
      <c r="R22" s="35">
        <f>I22*Parametri!$B$9</f>
        <v>1867</v>
      </c>
      <c r="S22" s="35">
        <f>F22*Parametri!$B$12</f>
        <v>27653.899999999998</v>
      </c>
      <c r="T22" s="35">
        <f>G22*Parametri!$B$13</f>
        <v>35913.35</v>
      </c>
      <c r="U22" s="36">
        <f>IF(J22="si",Parametri!$B$14,0)</f>
        <v>0</v>
      </c>
      <c r="V22" s="36">
        <f>IF(K22="si",Parametri!$B$15,0)</f>
        <v>0</v>
      </c>
      <c r="W22" s="36">
        <f>IF(L22="si",Parametri!$B$16,0)</f>
        <v>0</v>
      </c>
      <c r="X22" s="37">
        <f>IF(M22="si",Parametri!$B$17,0)</f>
        <v>0</v>
      </c>
      <c r="Y22" s="36">
        <f t="shared" si="2"/>
        <v>99234.85</v>
      </c>
      <c r="Z22" s="36">
        <f t="shared" si="3"/>
        <v>9279.39</v>
      </c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</row>
    <row r="23" spans="1:26" s="5" customFormat="1" ht="12.75">
      <c r="A23" s="50">
        <v>22</v>
      </c>
      <c r="B23" s="51" t="s">
        <v>992</v>
      </c>
      <c r="C23" s="50" t="s">
        <v>984</v>
      </c>
      <c r="D23" s="42" t="s">
        <v>993</v>
      </c>
      <c r="E23" s="44" t="s">
        <v>66</v>
      </c>
      <c r="F23" s="1">
        <v>88</v>
      </c>
      <c r="G23" s="1">
        <v>88</v>
      </c>
      <c r="H23" s="1">
        <v>97</v>
      </c>
      <c r="I23" s="1">
        <v>19</v>
      </c>
      <c r="J23" s="66"/>
      <c r="K23" s="66"/>
      <c r="L23" s="66"/>
      <c r="M23" s="66"/>
      <c r="N23" s="35">
        <f>H23*Parametri!$B$3</f>
        <v>15864.35</v>
      </c>
      <c r="O23" s="35">
        <f>I23*Parametri!$B$4</f>
        <v>2204.76</v>
      </c>
      <c r="P23" s="35">
        <f>F23*Parametri!$B$7</f>
        <v>4851.4400000000005</v>
      </c>
      <c r="Q23" s="35">
        <f>F23*Parametri!$B$8</f>
        <v>12500.400000000001</v>
      </c>
      <c r="R23" s="35">
        <f>I23*Parametri!$B$9</f>
        <v>1773.6499999999999</v>
      </c>
      <c r="S23" s="35">
        <f>F23*Parametri!$B$12</f>
        <v>28629.92</v>
      </c>
      <c r="T23" s="35">
        <f>G23*Parametri!$B$13</f>
        <v>37180.88</v>
      </c>
      <c r="U23" s="36">
        <f>IF(J23="si",Parametri!$B$14,0)</f>
        <v>0</v>
      </c>
      <c r="V23" s="36">
        <f>IF(K23="si",Parametri!$B$15,0)</f>
        <v>0</v>
      </c>
      <c r="W23" s="36">
        <f>IF(L23="si",Parametri!$B$16,0)</f>
        <v>0</v>
      </c>
      <c r="X23" s="37">
        <f>IF(M23="si",Parametri!$B$17,0)</f>
        <v>0</v>
      </c>
      <c r="Y23" s="36">
        <f t="shared" si="2"/>
        <v>103005.4</v>
      </c>
      <c r="Z23" s="36">
        <f t="shared" si="3"/>
        <v>9631.97</v>
      </c>
    </row>
    <row r="24" spans="1:241" ht="12.75">
      <c r="A24" s="50">
        <v>23</v>
      </c>
      <c r="B24" s="42" t="s">
        <v>994</v>
      </c>
      <c r="C24" s="53" t="s">
        <v>984</v>
      </c>
      <c r="D24" s="1" t="s">
        <v>995</v>
      </c>
      <c r="E24" s="53" t="s">
        <v>66</v>
      </c>
      <c r="F24" s="1">
        <v>66</v>
      </c>
      <c r="G24" s="1">
        <v>66</v>
      </c>
      <c r="H24" s="1">
        <v>75</v>
      </c>
      <c r="I24" s="1">
        <v>17</v>
      </c>
      <c r="J24" s="66"/>
      <c r="K24" s="66"/>
      <c r="L24" s="66"/>
      <c r="M24" s="66"/>
      <c r="N24" s="35">
        <f>H24*Parametri!$B$3</f>
        <v>12266.25</v>
      </c>
      <c r="O24" s="35">
        <f>I24*Parametri!$B$4</f>
        <v>1972.68</v>
      </c>
      <c r="P24" s="35">
        <f>F24*Parametri!$B$7</f>
        <v>3638.5800000000004</v>
      </c>
      <c r="Q24" s="35">
        <f>F24*Parametri!$B$8</f>
        <v>9375.300000000001</v>
      </c>
      <c r="R24" s="35">
        <f>I24*Parametri!$B$9</f>
        <v>1586.9499999999998</v>
      </c>
      <c r="S24" s="35">
        <f>F24*Parametri!$B$12</f>
        <v>21472.44</v>
      </c>
      <c r="T24" s="35">
        <f>G24*Parametri!$B$13</f>
        <v>27885.66</v>
      </c>
      <c r="U24" s="36">
        <f>IF(J24="si",Parametri!$B$14,0)</f>
        <v>0</v>
      </c>
      <c r="V24" s="36">
        <f>IF(K24="si",Parametri!$B$15,0)</f>
        <v>0</v>
      </c>
      <c r="W24" s="36">
        <f>IF(L24="si",Parametri!$B$16,0)</f>
        <v>0</v>
      </c>
      <c r="X24" s="37">
        <f>IF(M24="si",Parametri!$B$17,0)</f>
        <v>0</v>
      </c>
      <c r="Y24" s="36">
        <f t="shared" si="2"/>
        <v>78197.86</v>
      </c>
      <c r="Z24" s="36">
        <f t="shared" si="3"/>
        <v>7312.23</v>
      </c>
      <c r="IE24" s="5"/>
      <c r="IF24" s="5"/>
      <c r="IG24" s="5"/>
    </row>
    <row r="25" spans="1:241" s="5" customFormat="1" ht="12.75">
      <c r="A25" s="50">
        <v>24</v>
      </c>
      <c r="B25" s="51" t="s">
        <v>996</v>
      </c>
      <c r="C25" s="52" t="s">
        <v>997</v>
      </c>
      <c r="D25" s="42" t="s">
        <v>998</v>
      </c>
      <c r="E25" s="44" t="s">
        <v>186</v>
      </c>
      <c r="F25" s="1">
        <v>104</v>
      </c>
      <c r="G25" s="1">
        <v>104</v>
      </c>
      <c r="H25" s="1">
        <v>107</v>
      </c>
      <c r="I25" s="1">
        <v>17</v>
      </c>
      <c r="J25" s="66"/>
      <c r="K25" s="66"/>
      <c r="L25" s="66"/>
      <c r="M25" s="66"/>
      <c r="N25" s="35">
        <f>H25*Parametri!$B$3</f>
        <v>17499.850000000002</v>
      </c>
      <c r="O25" s="35">
        <f>I25*Parametri!$B$4</f>
        <v>1972.68</v>
      </c>
      <c r="P25" s="35">
        <f>F25*Parametri!$B$7</f>
        <v>5733.52</v>
      </c>
      <c r="Q25" s="35">
        <f>F25*Parametri!$B$8</f>
        <v>14773.2</v>
      </c>
      <c r="R25" s="35">
        <f>I25*Parametri!$B$9</f>
        <v>1586.9499999999998</v>
      </c>
      <c r="S25" s="35">
        <f>F25*Parametri!$B$12</f>
        <v>33835.36</v>
      </c>
      <c r="T25" s="35">
        <f>G25*Parametri!$B$13</f>
        <v>43941.04</v>
      </c>
      <c r="U25" s="36">
        <f>IF(J25="si",Parametri!$B$14,0)</f>
        <v>0</v>
      </c>
      <c r="V25" s="36">
        <f>IF(K25="si",Parametri!$B$15,0)</f>
        <v>0</v>
      </c>
      <c r="W25" s="36">
        <f>IF(L25="si",Parametri!$B$16,0)</f>
        <v>0</v>
      </c>
      <c r="X25" s="37">
        <f>IF(M25="si",Parametri!$B$17,0)</f>
        <v>0</v>
      </c>
      <c r="Y25" s="36">
        <f t="shared" si="2"/>
        <v>119342.6</v>
      </c>
      <c r="Z25" s="36">
        <f t="shared" si="3"/>
        <v>11159.65</v>
      </c>
      <c r="IE25" s="4"/>
      <c r="IF25" s="4"/>
      <c r="IG25" s="4"/>
    </row>
    <row r="26" spans="1:26" s="5" customFormat="1" ht="12.75">
      <c r="A26" s="50">
        <v>25</v>
      </c>
      <c r="B26" s="51" t="s">
        <v>999</v>
      </c>
      <c r="C26" s="50" t="s">
        <v>962</v>
      </c>
      <c r="D26" s="42" t="s">
        <v>1000</v>
      </c>
      <c r="E26" s="44" t="s">
        <v>1001</v>
      </c>
      <c r="F26" s="1">
        <v>80</v>
      </c>
      <c r="G26" s="1">
        <v>80</v>
      </c>
      <c r="H26" s="1">
        <v>83</v>
      </c>
      <c r="I26" s="1">
        <v>21</v>
      </c>
      <c r="J26" s="66"/>
      <c r="K26" s="66"/>
      <c r="L26" s="66"/>
      <c r="M26" s="66"/>
      <c r="N26" s="35">
        <f>H26*Parametri!$B$3</f>
        <v>13574.650000000001</v>
      </c>
      <c r="O26" s="35">
        <f>I26*Parametri!$B$4</f>
        <v>2436.84</v>
      </c>
      <c r="P26" s="35">
        <f>F26*Parametri!$B$7</f>
        <v>4410.400000000001</v>
      </c>
      <c r="Q26" s="35">
        <f>F26*Parametri!$B$8</f>
        <v>11364</v>
      </c>
      <c r="R26" s="35">
        <f>I26*Parametri!$B$9</f>
        <v>1960.35</v>
      </c>
      <c r="S26" s="35">
        <f>F26*Parametri!$B$12</f>
        <v>26027.199999999997</v>
      </c>
      <c r="T26" s="35">
        <f>G26*Parametri!$B$13</f>
        <v>33800.8</v>
      </c>
      <c r="U26" s="36">
        <f>IF(J26="si",Parametri!$B$14,0)</f>
        <v>0</v>
      </c>
      <c r="V26" s="36">
        <f>IF(K26="si",Parametri!$B$15,0)</f>
        <v>0</v>
      </c>
      <c r="W26" s="36">
        <f>IF(L26="si",Parametri!$B$16,0)</f>
        <v>0</v>
      </c>
      <c r="X26" s="37">
        <f>IF(M26="si",Parametri!$B$17,0)</f>
        <v>0</v>
      </c>
      <c r="Y26" s="36">
        <f t="shared" si="2"/>
        <v>93574.24</v>
      </c>
      <c r="Z26" s="36">
        <f t="shared" si="3"/>
        <v>8750.07</v>
      </c>
    </row>
    <row r="27" spans="1:26" s="5" customFormat="1" ht="12.75">
      <c r="A27" s="50">
        <v>26</v>
      </c>
      <c r="B27" s="119" t="s">
        <v>1002</v>
      </c>
      <c r="C27" s="45" t="s">
        <v>962</v>
      </c>
      <c r="D27" s="42" t="s">
        <v>1003</v>
      </c>
      <c r="E27" s="120" t="s">
        <v>199</v>
      </c>
      <c r="F27" s="42">
        <v>73</v>
      </c>
      <c r="G27" s="42">
        <v>73</v>
      </c>
      <c r="H27" s="42">
        <v>79</v>
      </c>
      <c r="I27" s="42">
        <v>15</v>
      </c>
      <c r="J27" s="90"/>
      <c r="K27" s="90"/>
      <c r="L27" s="90"/>
      <c r="M27" s="90"/>
      <c r="N27" s="117">
        <f>H27*Parametri!B3</f>
        <v>12920.45</v>
      </c>
      <c r="O27" s="117">
        <f>I27*Parametri!B4</f>
        <v>1740.6000000000001</v>
      </c>
      <c r="P27" s="117">
        <f>F27*Parametri!B7</f>
        <v>4024.4900000000002</v>
      </c>
      <c r="Q27" s="117">
        <f>F27*Parametri!B8</f>
        <v>10369.650000000001</v>
      </c>
      <c r="R27" s="117">
        <f>I27*Parametri!B9</f>
        <v>1400.25</v>
      </c>
      <c r="S27" s="117">
        <f>F27*Parametri!B12</f>
        <v>23749.82</v>
      </c>
      <c r="T27" s="117">
        <f>G27*Parametri!$B$13</f>
        <v>30843.23</v>
      </c>
      <c r="U27" s="118">
        <v>0</v>
      </c>
      <c r="V27" s="118">
        <v>0</v>
      </c>
      <c r="W27" s="118">
        <v>0</v>
      </c>
      <c r="X27" s="37">
        <f>IF(M27="si",Parametri!$B$17,0)</f>
        <v>0</v>
      </c>
      <c r="Y27" s="118">
        <f t="shared" si="2"/>
        <v>85048.49</v>
      </c>
      <c r="Z27" s="118">
        <f t="shared" si="3"/>
        <v>7952.83</v>
      </c>
    </row>
    <row r="28" spans="1:241" ht="12.75">
      <c r="A28" s="50">
        <v>27</v>
      </c>
      <c r="B28" s="54" t="s">
        <v>1004</v>
      </c>
      <c r="C28" s="52" t="s">
        <v>1005</v>
      </c>
      <c r="D28" s="1" t="s">
        <v>1003</v>
      </c>
      <c r="E28" s="44" t="s">
        <v>204</v>
      </c>
      <c r="F28" s="1">
        <v>64</v>
      </c>
      <c r="G28" s="1">
        <v>64</v>
      </c>
      <c r="H28" s="1">
        <v>70</v>
      </c>
      <c r="I28" s="1">
        <v>18</v>
      </c>
      <c r="J28" s="66"/>
      <c r="K28" s="66"/>
      <c r="L28" s="66"/>
      <c r="M28" s="66"/>
      <c r="N28" s="35">
        <f>H28*Parametri!$B$3</f>
        <v>11448.5</v>
      </c>
      <c r="O28" s="35">
        <f>I28*Parametri!$B$4</f>
        <v>2088.7200000000003</v>
      </c>
      <c r="P28" s="35">
        <f>F28*Parametri!$B$7</f>
        <v>3528.32</v>
      </c>
      <c r="Q28" s="35">
        <f>F28*Parametri!$B$8</f>
        <v>9091.2</v>
      </c>
      <c r="R28" s="35">
        <f>I28*Parametri!$B$9</f>
        <v>1680.3</v>
      </c>
      <c r="S28" s="35">
        <f>F28*Parametri!$B$12</f>
        <v>20821.76</v>
      </c>
      <c r="T28" s="35">
        <f>G28*Parametri!$B$13</f>
        <v>27040.64</v>
      </c>
      <c r="U28" s="36">
        <f>IF(J28="si",Parametri!$B$14,0)</f>
        <v>0</v>
      </c>
      <c r="V28" s="36">
        <f>IF(K28="si",Parametri!$B$15,0)</f>
        <v>0</v>
      </c>
      <c r="W28" s="36">
        <f>IF(L28="si",Parametri!$B$16,0)</f>
        <v>0</v>
      </c>
      <c r="X28" s="37">
        <f>IF(M28="si",Parametri!$B$17,0)</f>
        <v>0</v>
      </c>
      <c r="Y28" s="36">
        <f t="shared" si="2"/>
        <v>75699.44</v>
      </c>
      <c r="Z28" s="36">
        <f t="shared" si="3"/>
        <v>7078.61</v>
      </c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</row>
    <row r="29" spans="1:238" s="5" customFormat="1" ht="12.75">
      <c r="A29" s="50">
        <v>28</v>
      </c>
      <c r="B29" s="54" t="s">
        <v>1006</v>
      </c>
      <c r="C29" s="50" t="s">
        <v>947</v>
      </c>
      <c r="D29" s="42" t="s">
        <v>1007</v>
      </c>
      <c r="E29" s="44" t="s">
        <v>239</v>
      </c>
      <c r="F29" s="1">
        <v>69</v>
      </c>
      <c r="G29" s="1">
        <v>69</v>
      </c>
      <c r="H29" s="1">
        <v>71</v>
      </c>
      <c r="I29" s="1">
        <v>20</v>
      </c>
      <c r="J29" s="66"/>
      <c r="K29" s="66"/>
      <c r="L29" s="66"/>
      <c r="M29" s="66"/>
      <c r="N29" s="35">
        <f>H29*Parametri!$B$3</f>
        <v>11612.050000000001</v>
      </c>
      <c r="O29" s="35">
        <f>I29*Parametri!$B$4</f>
        <v>2320.8</v>
      </c>
      <c r="P29" s="35">
        <f>F29*Parametri!$B$7</f>
        <v>3803.9700000000003</v>
      </c>
      <c r="Q29" s="35">
        <f>F29*Parametri!$B$8</f>
        <v>9801.45</v>
      </c>
      <c r="R29" s="35">
        <f>I29*Parametri!$B$9</f>
        <v>1867</v>
      </c>
      <c r="S29" s="35">
        <f>F29*Parametri!$B$12</f>
        <v>22448.46</v>
      </c>
      <c r="T29" s="35">
        <f>G29*Parametri!$B$13</f>
        <v>29153.19</v>
      </c>
      <c r="U29" s="36">
        <f>IF(J29="si",Parametri!$B$14,0)</f>
        <v>0</v>
      </c>
      <c r="V29" s="36">
        <f>IF(K29="si",Parametri!$B$15,0)</f>
        <v>0</v>
      </c>
      <c r="W29" s="36">
        <f>IF(L29="si",Parametri!$B$16,0)</f>
        <v>0</v>
      </c>
      <c r="X29" s="37">
        <f>IF(M29="si",Parametri!$B$17,0)</f>
        <v>0</v>
      </c>
      <c r="Y29" s="36">
        <f t="shared" si="2"/>
        <v>81006.92</v>
      </c>
      <c r="Z29" s="36">
        <f t="shared" si="3"/>
        <v>7574.9</v>
      </c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</row>
    <row r="30" spans="1:26" s="5" customFormat="1" ht="12.75">
      <c r="A30" s="50">
        <v>29</v>
      </c>
      <c r="B30" s="51" t="s">
        <v>1008</v>
      </c>
      <c r="C30" s="50" t="s">
        <v>962</v>
      </c>
      <c r="D30" s="42" t="s">
        <v>1009</v>
      </c>
      <c r="E30" s="44" t="s">
        <v>239</v>
      </c>
      <c r="F30" s="1">
        <v>107</v>
      </c>
      <c r="G30" s="1">
        <v>107</v>
      </c>
      <c r="H30" s="1">
        <v>112</v>
      </c>
      <c r="I30" s="1">
        <v>26</v>
      </c>
      <c r="J30" s="66"/>
      <c r="K30" s="66"/>
      <c r="L30" s="66"/>
      <c r="M30" s="66"/>
      <c r="N30" s="35">
        <f>H30*Parametri!$B$3</f>
        <v>18317.600000000002</v>
      </c>
      <c r="O30" s="35">
        <f>I30*Parametri!$B$4</f>
        <v>3017.04</v>
      </c>
      <c r="P30" s="35">
        <f>F30*Parametri!$B$7</f>
        <v>5898.91</v>
      </c>
      <c r="Q30" s="35">
        <f>F30*Parametri!$B$8</f>
        <v>15199.35</v>
      </c>
      <c r="R30" s="35">
        <f>I30*Parametri!$B$9</f>
        <v>2427.1</v>
      </c>
      <c r="S30" s="35">
        <f>F30*Parametri!$B$12</f>
        <v>34811.38</v>
      </c>
      <c r="T30" s="35">
        <f>G30*Parametri!$B$13</f>
        <v>45208.57</v>
      </c>
      <c r="U30" s="36">
        <f>IF(J30="si",Parametri!$B$14,0)</f>
        <v>0</v>
      </c>
      <c r="V30" s="36">
        <f>IF(K30="si",Parametri!$B$15,0)</f>
        <v>0</v>
      </c>
      <c r="W30" s="36">
        <f>IF(L30="si",Parametri!$B$16,0)</f>
        <v>0</v>
      </c>
      <c r="X30" s="37">
        <f>IF(M30="si",Parametri!$B$17,0)</f>
        <v>0</v>
      </c>
      <c r="Y30" s="36">
        <f t="shared" si="2"/>
        <v>124879.95000000001</v>
      </c>
      <c r="Z30" s="36">
        <f t="shared" si="3"/>
        <v>11677.44</v>
      </c>
    </row>
    <row r="31" spans="1:241" s="5" customFormat="1" ht="12.75">
      <c r="A31" s="50">
        <v>30</v>
      </c>
      <c r="B31" s="51" t="s">
        <v>1010</v>
      </c>
      <c r="C31" s="52" t="s">
        <v>975</v>
      </c>
      <c r="D31" s="42" t="s">
        <v>1011</v>
      </c>
      <c r="E31" s="44" t="s">
        <v>1012</v>
      </c>
      <c r="F31" s="1">
        <v>64</v>
      </c>
      <c r="G31" s="1">
        <v>64</v>
      </c>
      <c r="H31" s="1">
        <v>66</v>
      </c>
      <c r="I31" s="1">
        <v>20</v>
      </c>
      <c r="J31" s="66"/>
      <c r="K31" s="66"/>
      <c r="L31" s="66"/>
      <c r="M31" s="66"/>
      <c r="N31" s="35">
        <f>H31*Parametri!$B$3</f>
        <v>10794.300000000001</v>
      </c>
      <c r="O31" s="35">
        <f>I31*Parametri!$B$4</f>
        <v>2320.8</v>
      </c>
      <c r="P31" s="35">
        <f>F31*Parametri!$B$7</f>
        <v>3528.32</v>
      </c>
      <c r="Q31" s="35">
        <f>F31*Parametri!$B$8</f>
        <v>9091.2</v>
      </c>
      <c r="R31" s="35">
        <f>I31*Parametri!$B$9</f>
        <v>1867</v>
      </c>
      <c r="S31" s="35">
        <f>F31*Parametri!$B$12</f>
        <v>20821.76</v>
      </c>
      <c r="T31" s="35">
        <f>G31*Parametri!$B$13</f>
        <v>27040.64</v>
      </c>
      <c r="U31" s="36">
        <f>IF(J31="si",Parametri!$B$14,0)</f>
        <v>0</v>
      </c>
      <c r="V31" s="36">
        <f>IF(K31="si",Parametri!$B$15,0)</f>
        <v>0</v>
      </c>
      <c r="W31" s="36">
        <f>IF(L31="si",Parametri!$B$16,0)</f>
        <v>0</v>
      </c>
      <c r="X31" s="37">
        <f>IF(M31="si",Parametri!$B$17,0)</f>
        <v>0</v>
      </c>
      <c r="Y31" s="36">
        <f t="shared" si="2"/>
        <v>75464.02</v>
      </c>
      <c r="Z31" s="36">
        <f t="shared" si="3"/>
        <v>7056.59</v>
      </c>
      <c r="IE31" s="4"/>
      <c r="IF31" s="4"/>
      <c r="IG31" s="4"/>
    </row>
    <row r="32" spans="1:26" s="5" customFormat="1" ht="12.75">
      <c r="A32" s="50">
        <v>31</v>
      </c>
      <c r="B32" s="51" t="s">
        <v>1014</v>
      </c>
      <c r="C32" s="50" t="s">
        <v>962</v>
      </c>
      <c r="D32" s="42" t="s">
        <v>1015</v>
      </c>
      <c r="E32" s="44" t="s">
        <v>262</v>
      </c>
      <c r="F32" s="1">
        <v>113</v>
      </c>
      <c r="G32" s="1">
        <v>113</v>
      </c>
      <c r="H32" s="1">
        <v>118</v>
      </c>
      <c r="I32" s="1">
        <v>31</v>
      </c>
      <c r="J32" s="66"/>
      <c r="K32" s="66"/>
      <c r="L32" s="66"/>
      <c r="M32" s="66"/>
      <c r="N32" s="35">
        <f>H32*Parametri!$B$3</f>
        <v>19298.9</v>
      </c>
      <c r="O32" s="35">
        <f>I32*Parametri!$B$4</f>
        <v>3597.2400000000002</v>
      </c>
      <c r="P32" s="35">
        <f>F32*Parametri!$B$7</f>
        <v>6229.6900000000005</v>
      </c>
      <c r="Q32" s="35">
        <f>F32*Parametri!$B$8</f>
        <v>16051.650000000001</v>
      </c>
      <c r="R32" s="35">
        <f>I32*Parametri!$B$9</f>
        <v>2893.85</v>
      </c>
      <c r="S32" s="35">
        <f>F32*Parametri!$B$12</f>
        <v>36763.42</v>
      </c>
      <c r="T32" s="35">
        <f>G32*Parametri!$B$13</f>
        <v>47743.63</v>
      </c>
      <c r="U32" s="36">
        <f>IF(J32="si",Parametri!$B$14,0)</f>
        <v>0</v>
      </c>
      <c r="V32" s="36">
        <f>IF(K32="si",Parametri!$B$15,0)</f>
        <v>0</v>
      </c>
      <c r="W32" s="36">
        <f>IF(L32="si",Parametri!$B$16,0)</f>
        <v>0</v>
      </c>
      <c r="X32" s="37">
        <f>IF(M32="si",Parametri!$B$17,0)</f>
        <v>0</v>
      </c>
      <c r="Y32" s="36">
        <f t="shared" si="2"/>
        <v>132578.38</v>
      </c>
      <c r="Z32" s="36">
        <f t="shared" si="3"/>
        <v>12397.32</v>
      </c>
    </row>
    <row r="33" spans="1:26" s="5" customFormat="1" ht="12.75">
      <c r="A33" s="50">
        <v>32</v>
      </c>
      <c r="B33" s="54" t="s">
        <v>1016</v>
      </c>
      <c r="C33" s="50" t="s">
        <v>962</v>
      </c>
      <c r="D33" s="42" t="s">
        <v>1017</v>
      </c>
      <c r="E33" s="44" t="s">
        <v>1018</v>
      </c>
      <c r="F33" s="1">
        <v>122</v>
      </c>
      <c r="G33" s="1">
        <v>122</v>
      </c>
      <c r="H33" s="1">
        <v>128</v>
      </c>
      <c r="I33" s="1">
        <v>27</v>
      </c>
      <c r="J33" s="66"/>
      <c r="K33" s="66"/>
      <c r="L33" s="66"/>
      <c r="M33" s="66"/>
      <c r="N33" s="35">
        <f>H33*Parametri!$B$3</f>
        <v>20934.4</v>
      </c>
      <c r="O33" s="35">
        <f>I33*Parametri!$B$4</f>
        <v>3133.0800000000004</v>
      </c>
      <c r="P33" s="35">
        <f>F33*Parametri!$B$7</f>
        <v>6725.860000000001</v>
      </c>
      <c r="Q33" s="35">
        <f>F33*Parametri!$B$8</f>
        <v>17330.100000000002</v>
      </c>
      <c r="R33" s="35">
        <f>I33*Parametri!$B$9</f>
        <v>2520.45</v>
      </c>
      <c r="S33" s="35">
        <f>F33*Parametri!$B$12</f>
        <v>39691.479999999996</v>
      </c>
      <c r="T33" s="35">
        <f>G33*Parametri!$B$13</f>
        <v>51546.22</v>
      </c>
      <c r="U33" s="36">
        <f>IF(J33="si",Parametri!$B$14,0)</f>
        <v>0</v>
      </c>
      <c r="V33" s="36">
        <f>IF(K33="si",Parametri!$B$15,0)</f>
        <v>0</v>
      </c>
      <c r="W33" s="36">
        <f>IF(L33="si",Parametri!$B$16,0)</f>
        <v>0</v>
      </c>
      <c r="X33" s="37">
        <f>IF(M33="si",Parametri!$B$17,0)</f>
        <v>0</v>
      </c>
      <c r="Y33" s="36">
        <f t="shared" si="2"/>
        <v>141881.59</v>
      </c>
      <c r="Z33" s="36">
        <f t="shared" si="3"/>
        <v>13267.26</v>
      </c>
    </row>
    <row r="34" spans="1:241" ht="12.75">
      <c r="A34" s="50">
        <v>33</v>
      </c>
      <c r="B34" s="54" t="s">
        <v>1019</v>
      </c>
      <c r="C34" s="53" t="s">
        <v>1020</v>
      </c>
      <c r="D34" s="1" t="s">
        <v>1021</v>
      </c>
      <c r="E34" s="44" t="s">
        <v>1018</v>
      </c>
      <c r="F34" s="1">
        <v>71</v>
      </c>
      <c r="G34" s="1">
        <v>71</v>
      </c>
      <c r="H34" s="1">
        <v>81</v>
      </c>
      <c r="I34" s="1">
        <v>22</v>
      </c>
      <c r="J34" s="66"/>
      <c r="K34" s="66"/>
      <c r="L34" s="66"/>
      <c r="M34" s="66"/>
      <c r="N34" s="35">
        <f>H34*Parametri!$B$3</f>
        <v>13247.550000000001</v>
      </c>
      <c r="O34" s="35">
        <f>I34*Parametri!$B$4</f>
        <v>2552.88</v>
      </c>
      <c r="P34" s="35">
        <f>F34*Parametri!$B$7</f>
        <v>3914.23</v>
      </c>
      <c r="Q34" s="35">
        <f>F34*Parametri!$B$8</f>
        <v>10085.550000000001</v>
      </c>
      <c r="R34" s="35">
        <f>I34*Parametri!$B$9</f>
        <v>2053.7</v>
      </c>
      <c r="S34" s="35">
        <f>F34*Parametri!$B$12</f>
        <v>23099.14</v>
      </c>
      <c r="T34" s="35">
        <f>G34*Parametri!$B$13</f>
        <v>29998.21</v>
      </c>
      <c r="U34" s="36">
        <f>IF(J34="si",Parametri!$B$14,0)</f>
        <v>0</v>
      </c>
      <c r="V34" s="36">
        <f>IF(K34="si",Parametri!$B$15,0)</f>
        <v>0</v>
      </c>
      <c r="W34" s="36">
        <f>IF(L34="si",Parametri!$B$16,0)</f>
        <v>0</v>
      </c>
      <c r="X34" s="37">
        <f>IF(M34="si",Parametri!$B$17,0)</f>
        <v>0</v>
      </c>
      <c r="Y34" s="36">
        <f t="shared" si="2"/>
        <v>84951.26000000001</v>
      </c>
      <c r="Z34" s="36">
        <f t="shared" si="3"/>
        <v>7943.74</v>
      </c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</row>
    <row r="35" spans="1:241" ht="12.75">
      <c r="A35" s="50">
        <v>34</v>
      </c>
      <c r="B35" s="54" t="s">
        <v>1022</v>
      </c>
      <c r="C35" s="52" t="s">
        <v>1023</v>
      </c>
      <c r="D35" s="42" t="s">
        <v>1024</v>
      </c>
      <c r="E35" s="44" t="s">
        <v>284</v>
      </c>
      <c r="F35" s="1">
        <v>79</v>
      </c>
      <c r="G35" s="1">
        <v>79</v>
      </c>
      <c r="H35" s="1">
        <v>81</v>
      </c>
      <c r="I35" s="1">
        <v>24</v>
      </c>
      <c r="J35" s="66"/>
      <c r="K35" s="66"/>
      <c r="L35" s="66"/>
      <c r="M35" s="66"/>
      <c r="N35" s="35">
        <f>H35*Parametri!$B$3</f>
        <v>13247.550000000001</v>
      </c>
      <c r="O35" s="35">
        <f>I35*Parametri!$B$4</f>
        <v>2784.96</v>
      </c>
      <c r="P35" s="35">
        <f>F35*Parametri!$B$7</f>
        <v>4355.27</v>
      </c>
      <c r="Q35" s="35">
        <f>F35*Parametri!$B$8</f>
        <v>11221.95</v>
      </c>
      <c r="R35" s="35">
        <f>I35*Parametri!$B$9</f>
        <v>2240.3999999999996</v>
      </c>
      <c r="S35" s="35">
        <f>F35*Parametri!$B$12</f>
        <v>25701.859999999997</v>
      </c>
      <c r="T35" s="35">
        <f>G35*Parametri!$B$13</f>
        <v>33378.29</v>
      </c>
      <c r="U35" s="36">
        <f>IF(J35="si",Parametri!$B$14,0)</f>
        <v>0</v>
      </c>
      <c r="V35" s="36">
        <f>IF(K35="si",Parametri!$B$15,0)</f>
        <v>0</v>
      </c>
      <c r="W35" s="36">
        <f>IF(L35="si",Parametri!$B$16,0)</f>
        <v>0</v>
      </c>
      <c r="X35" s="37">
        <f>IF(M35="si",Parametri!$B$17,0)</f>
        <v>0</v>
      </c>
      <c r="Y35" s="36">
        <f t="shared" si="2"/>
        <v>92930.28</v>
      </c>
      <c r="Z35" s="36">
        <f t="shared" si="3"/>
        <v>8689.85</v>
      </c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</row>
    <row r="36" spans="1:241" ht="12.75">
      <c r="A36" s="50">
        <v>35</v>
      </c>
      <c r="B36" s="54" t="s">
        <v>1025</v>
      </c>
      <c r="C36" s="53" t="s">
        <v>962</v>
      </c>
      <c r="D36" s="1" t="s">
        <v>1003</v>
      </c>
      <c r="E36" s="44" t="s">
        <v>287</v>
      </c>
      <c r="F36" s="1">
        <v>76</v>
      </c>
      <c r="G36" s="1">
        <v>76</v>
      </c>
      <c r="H36" s="1">
        <v>80</v>
      </c>
      <c r="I36" s="1">
        <v>22</v>
      </c>
      <c r="J36" s="66"/>
      <c r="K36" s="66"/>
      <c r="L36" s="66"/>
      <c r="M36" s="66"/>
      <c r="N36" s="35">
        <f>H36*Parametri!$B$3</f>
        <v>13084</v>
      </c>
      <c r="O36" s="35">
        <f>I36*Parametri!$B$4</f>
        <v>2552.88</v>
      </c>
      <c r="P36" s="35">
        <f>F36*Parametri!$B$7</f>
        <v>4189.88</v>
      </c>
      <c r="Q36" s="35">
        <f>F36*Parametri!$B$8</f>
        <v>10795.800000000001</v>
      </c>
      <c r="R36" s="35">
        <f>I36*Parametri!$B$9</f>
        <v>2053.7</v>
      </c>
      <c r="S36" s="35">
        <f>F36*Parametri!$B$12</f>
        <v>24725.839999999997</v>
      </c>
      <c r="T36" s="35">
        <f>G36*Parametri!$B$13</f>
        <v>32110.76</v>
      </c>
      <c r="U36" s="36">
        <f>IF(J36="si",Parametri!$B$14,0)</f>
        <v>0</v>
      </c>
      <c r="V36" s="36">
        <f>IF(K36="si",Parametri!$B$15,0)</f>
        <v>0</v>
      </c>
      <c r="W36" s="36">
        <f>IF(L36="si",Parametri!$B$16,0)</f>
        <v>0</v>
      </c>
      <c r="X36" s="37">
        <f>IF(M36="si",Parametri!$B$17,0)</f>
        <v>0</v>
      </c>
      <c r="Y36" s="36">
        <f t="shared" si="2"/>
        <v>89512.86</v>
      </c>
      <c r="Z36" s="36">
        <f t="shared" si="3"/>
        <v>8370.29</v>
      </c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</row>
    <row r="37" spans="1:26" s="5" customFormat="1" ht="12.75">
      <c r="A37" s="50">
        <v>36</v>
      </c>
      <c r="B37" s="51" t="s">
        <v>1026</v>
      </c>
      <c r="C37" s="50" t="s">
        <v>984</v>
      </c>
      <c r="D37" s="42" t="s">
        <v>1027</v>
      </c>
      <c r="E37" s="44" t="s">
        <v>1028</v>
      </c>
      <c r="F37" s="1">
        <v>98</v>
      </c>
      <c r="G37" s="1">
        <v>98</v>
      </c>
      <c r="H37" s="1">
        <v>110</v>
      </c>
      <c r="I37" s="1">
        <v>22</v>
      </c>
      <c r="J37" s="66"/>
      <c r="K37" s="66"/>
      <c r="L37" s="66"/>
      <c r="M37" s="66"/>
      <c r="N37" s="35">
        <f>H37*Parametri!$B$3</f>
        <v>17990.5</v>
      </c>
      <c r="O37" s="35">
        <f>I37*Parametri!$B$4</f>
        <v>2552.88</v>
      </c>
      <c r="P37" s="35">
        <f>F37*Parametri!$B$7</f>
        <v>5402.740000000001</v>
      </c>
      <c r="Q37" s="35">
        <f>F37*Parametri!$B$8</f>
        <v>13920.900000000001</v>
      </c>
      <c r="R37" s="35">
        <f>I37*Parametri!$B$9</f>
        <v>2053.7</v>
      </c>
      <c r="S37" s="35">
        <f>F37*Parametri!$B$12</f>
        <v>31883.319999999996</v>
      </c>
      <c r="T37" s="35">
        <f>G37*Parametri!$B$13</f>
        <v>41405.979999999996</v>
      </c>
      <c r="U37" s="36">
        <f>IF(J37="si",Parametri!$B$14,0)</f>
        <v>0</v>
      </c>
      <c r="V37" s="36">
        <f>IF(K37="si",Parametri!$B$15,0)</f>
        <v>0</v>
      </c>
      <c r="W37" s="36">
        <f>IF(L37="si",Parametri!$B$16,0)</f>
        <v>0</v>
      </c>
      <c r="X37" s="37">
        <f>IF(M37="si",Parametri!$B$17,0)</f>
        <v>0</v>
      </c>
      <c r="Y37" s="36">
        <f t="shared" si="2"/>
        <v>115210.01999999999</v>
      </c>
      <c r="Z37" s="36">
        <f t="shared" si="3"/>
        <v>10773.21</v>
      </c>
    </row>
    <row r="38" spans="1:26" s="5" customFormat="1" ht="12.75">
      <c r="A38" s="50">
        <v>37</v>
      </c>
      <c r="B38" s="51" t="s">
        <v>1029</v>
      </c>
      <c r="C38" s="52" t="s">
        <v>1030</v>
      </c>
      <c r="D38" s="42" t="s">
        <v>1031</v>
      </c>
      <c r="E38" s="44" t="s">
        <v>1032</v>
      </c>
      <c r="F38" s="1">
        <v>62</v>
      </c>
      <c r="G38" s="1">
        <v>62</v>
      </c>
      <c r="H38" s="1">
        <v>64</v>
      </c>
      <c r="I38" s="1">
        <v>16</v>
      </c>
      <c r="J38" s="66"/>
      <c r="K38" s="66"/>
      <c r="L38" s="66"/>
      <c r="M38" s="66"/>
      <c r="N38" s="35">
        <f>H38*Parametri!$B$3</f>
        <v>10467.2</v>
      </c>
      <c r="O38" s="35">
        <f>I38*Parametri!$B$4</f>
        <v>1856.64</v>
      </c>
      <c r="P38" s="35">
        <f>F38*Parametri!$B$7</f>
        <v>3418.06</v>
      </c>
      <c r="Q38" s="35">
        <f>F38*Parametri!$B$8</f>
        <v>8807.1</v>
      </c>
      <c r="R38" s="35">
        <f>I38*Parametri!$B$9</f>
        <v>1493.6</v>
      </c>
      <c r="S38" s="35">
        <f>F38*Parametri!$B$12</f>
        <v>20171.079999999998</v>
      </c>
      <c r="T38" s="35">
        <f>G38*Parametri!$B$13</f>
        <v>26195.62</v>
      </c>
      <c r="U38" s="36">
        <f>IF(J38="si",Parametri!$B$14,0)</f>
        <v>0</v>
      </c>
      <c r="V38" s="36">
        <f>IF(K38="si",Parametri!$B$15,0)</f>
        <v>0</v>
      </c>
      <c r="W38" s="36">
        <f>IF(L38="si",Parametri!$B$16,0)</f>
        <v>0</v>
      </c>
      <c r="X38" s="37">
        <f>IF(M38="si",Parametri!$B$17,0)</f>
        <v>0</v>
      </c>
      <c r="Y38" s="36">
        <f t="shared" si="2"/>
        <v>72409.29999999999</v>
      </c>
      <c r="Z38" s="36">
        <f t="shared" si="3"/>
        <v>6770.95</v>
      </c>
    </row>
    <row r="39" spans="1:26" s="5" customFormat="1" ht="12.75">
      <c r="A39" s="50">
        <v>38</v>
      </c>
      <c r="B39" s="51" t="s">
        <v>1033</v>
      </c>
      <c r="C39" s="52" t="s">
        <v>1034</v>
      </c>
      <c r="D39" s="42" t="s">
        <v>1035</v>
      </c>
      <c r="E39" s="44" t="s">
        <v>1036</v>
      </c>
      <c r="F39" s="1">
        <v>55</v>
      </c>
      <c r="G39" s="1">
        <v>55</v>
      </c>
      <c r="H39" s="1">
        <v>58</v>
      </c>
      <c r="I39" s="1">
        <v>17</v>
      </c>
      <c r="J39" s="66"/>
      <c r="K39" s="66"/>
      <c r="L39" s="66"/>
      <c r="M39" s="66"/>
      <c r="N39" s="35">
        <f>H39*Parametri!$B$3</f>
        <v>9485.900000000001</v>
      </c>
      <c r="O39" s="35">
        <f>I39*Parametri!$B$4</f>
        <v>1972.68</v>
      </c>
      <c r="P39" s="35">
        <f>F39*Parametri!$B$7</f>
        <v>3032.15</v>
      </c>
      <c r="Q39" s="35">
        <f>F39*Parametri!$B$8</f>
        <v>7812.750000000001</v>
      </c>
      <c r="R39" s="35">
        <f>I39*Parametri!$B$9</f>
        <v>1586.9499999999998</v>
      </c>
      <c r="S39" s="35">
        <f>F39*Parametri!$B$12</f>
        <v>17893.699999999997</v>
      </c>
      <c r="T39" s="35">
        <f>G39*Parametri!$B$13</f>
        <v>23238.05</v>
      </c>
      <c r="U39" s="36">
        <f>IF(J39="si",Parametri!$B$14,0)</f>
        <v>0</v>
      </c>
      <c r="V39" s="36">
        <f>IF(K39="si",Parametri!$B$15,0)</f>
        <v>0</v>
      </c>
      <c r="W39" s="36">
        <f>IF(L39="si",Parametri!$B$16,0)</f>
        <v>0</v>
      </c>
      <c r="X39" s="37">
        <f>IF(M39="si",Parametri!$B$17,0)</f>
        <v>0</v>
      </c>
      <c r="Y39" s="36">
        <f t="shared" si="2"/>
        <v>65022.18000000001</v>
      </c>
      <c r="Z39" s="36">
        <f t="shared" si="3"/>
        <v>6080.18</v>
      </c>
    </row>
    <row r="40" spans="1:26" s="5" customFormat="1" ht="12.75">
      <c r="A40" s="50">
        <v>39</v>
      </c>
      <c r="B40" s="51" t="s">
        <v>1037</v>
      </c>
      <c r="C40" s="52" t="s">
        <v>1038</v>
      </c>
      <c r="D40" s="42" t="s">
        <v>1039</v>
      </c>
      <c r="E40" s="44" t="s">
        <v>1040</v>
      </c>
      <c r="F40" s="1">
        <v>85</v>
      </c>
      <c r="G40" s="1">
        <v>85</v>
      </c>
      <c r="H40" s="1">
        <v>88</v>
      </c>
      <c r="I40" s="1">
        <v>28</v>
      </c>
      <c r="J40" s="66"/>
      <c r="K40" s="66"/>
      <c r="L40" s="66"/>
      <c r="M40" s="66"/>
      <c r="N40" s="35">
        <f>H40*Parametri!$B$3</f>
        <v>14392.400000000001</v>
      </c>
      <c r="O40" s="35">
        <f>I40*Parametri!$B$4</f>
        <v>3249.1200000000003</v>
      </c>
      <c r="P40" s="35">
        <f>F40*Parametri!$B$7</f>
        <v>4686.05</v>
      </c>
      <c r="Q40" s="35">
        <f>F40*Parametri!$B$8</f>
        <v>12074.250000000002</v>
      </c>
      <c r="R40" s="35">
        <f>I40*Parametri!$B$9</f>
        <v>2613.7999999999997</v>
      </c>
      <c r="S40" s="35">
        <f>F40*Parametri!$B$12</f>
        <v>27653.899999999998</v>
      </c>
      <c r="T40" s="35">
        <f>G40*Parametri!$B$13</f>
        <v>35913.35</v>
      </c>
      <c r="U40" s="36">
        <f>IF(J40="si",Parametri!$B$14,0)</f>
        <v>0</v>
      </c>
      <c r="V40" s="36">
        <f>IF(K40="si",Parametri!$B$15,0)</f>
        <v>0</v>
      </c>
      <c r="W40" s="36">
        <f>IF(L40="si",Parametri!$B$16,0)</f>
        <v>0</v>
      </c>
      <c r="X40" s="37">
        <f>IF(M40="si",Parametri!$B$17,0)</f>
        <v>0</v>
      </c>
      <c r="Y40" s="36">
        <f t="shared" si="2"/>
        <v>100582.87</v>
      </c>
      <c r="Z40" s="36">
        <f t="shared" si="3"/>
        <v>9405.44</v>
      </c>
    </row>
    <row r="41" spans="1:26" s="5" customFormat="1" ht="12.75">
      <c r="A41" s="50">
        <v>40</v>
      </c>
      <c r="B41" s="51" t="s">
        <v>1041</v>
      </c>
      <c r="C41" s="50" t="s">
        <v>947</v>
      </c>
      <c r="D41" s="42" t="s">
        <v>1042</v>
      </c>
      <c r="E41" s="44" t="s">
        <v>309</v>
      </c>
      <c r="F41" s="1">
        <v>41</v>
      </c>
      <c r="G41" s="1">
        <v>41</v>
      </c>
      <c r="H41" s="1">
        <v>43</v>
      </c>
      <c r="I41" s="1">
        <v>16</v>
      </c>
      <c r="J41" s="66"/>
      <c r="K41" s="66"/>
      <c r="L41" s="66"/>
      <c r="M41" s="66"/>
      <c r="N41" s="35">
        <f>H41*Parametri!$B$3</f>
        <v>7032.650000000001</v>
      </c>
      <c r="O41" s="35">
        <f>I41*Parametri!$B$4</f>
        <v>1856.64</v>
      </c>
      <c r="P41" s="35">
        <f>F41*Parametri!$B$7</f>
        <v>2260.33</v>
      </c>
      <c r="Q41" s="35">
        <f>F41*Parametri!$B$8</f>
        <v>5824.05</v>
      </c>
      <c r="R41" s="35">
        <f>I41*Parametri!$B$9</f>
        <v>1493.6</v>
      </c>
      <c r="S41" s="35">
        <f>F41*Parametri!$B$12</f>
        <v>13338.939999999999</v>
      </c>
      <c r="T41" s="35">
        <f>G41*Parametri!$B$13</f>
        <v>17322.91</v>
      </c>
      <c r="U41" s="36">
        <f>IF(J41="si",Parametri!$B$14,0)</f>
        <v>0</v>
      </c>
      <c r="V41" s="36">
        <f>IF(K41="si",Parametri!$B$15,0)</f>
        <v>0</v>
      </c>
      <c r="W41" s="36">
        <f>IF(L41="si",Parametri!$B$16,0)</f>
        <v>0</v>
      </c>
      <c r="X41" s="37">
        <f>IF(M41="si",Parametri!$B$17,0)</f>
        <v>0</v>
      </c>
      <c r="Y41" s="36">
        <f t="shared" si="2"/>
        <v>49129.119999999995</v>
      </c>
      <c r="Z41" s="36">
        <f t="shared" si="3"/>
        <v>4594.03</v>
      </c>
    </row>
    <row r="42" spans="1:26" s="5" customFormat="1" ht="12.75">
      <c r="A42" s="50">
        <v>41</v>
      </c>
      <c r="B42" s="51" t="s">
        <v>1043</v>
      </c>
      <c r="C42" s="50" t="s">
        <v>947</v>
      </c>
      <c r="D42" s="42" t="s">
        <v>1044</v>
      </c>
      <c r="E42" s="44" t="s">
        <v>1045</v>
      </c>
      <c r="F42" s="1">
        <v>70</v>
      </c>
      <c r="G42" s="1">
        <v>70</v>
      </c>
      <c r="H42" s="1">
        <v>69</v>
      </c>
      <c r="I42" s="1">
        <v>22</v>
      </c>
      <c r="J42" s="66"/>
      <c r="K42" s="66"/>
      <c r="L42" s="66"/>
      <c r="M42" s="66"/>
      <c r="N42" s="35">
        <f>H42*Parametri!$B$3</f>
        <v>11284.95</v>
      </c>
      <c r="O42" s="35">
        <f>I42*Parametri!$B$4</f>
        <v>2552.88</v>
      </c>
      <c r="P42" s="35">
        <f>F42*Parametri!$B$7</f>
        <v>3859.1000000000004</v>
      </c>
      <c r="Q42" s="35">
        <f>F42*Parametri!$B$8</f>
        <v>9943.5</v>
      </c>
      <c r="R42" s="35">
        <f>I42*Parametri!$B$9</f>
        <v>2053.7</v>
      </c>
      <c r="S42" s="35">
        <f>F42*Parametri!$B$12</f>
        <v>22773.8</v>
      </c>
      <c r="T42" s="35">
        <f>G42*Parametri!$B$13</f>
        <v>29575.7</v>
      </c>
      <c r="U42" s="36">
        <f>IF(J42="si",Parametri!$B$14,0)</f>
        <v>0</v>
      </c>
      <c r="V42" s="36">
        <f>IF(K42="si",Parametri!$B$15,0)</f>
        <v>0</v>
      </c>
      <c r="W42" s="36">
        <f>IF(L42="si",Parametri!$B$16,0)</f>
        <v>0</v>
      </c>
      <c r="X42" s="37">
        <f>IF(M42="si",Parametri!$B$17,0)</f>
        <v>0</v>
      </c>
      <c r="Y42" s="36">
        <f t="shared" si="2"/>
        <v>82043.63</v>
      </c>
      <c r="Z42" s="36">
        <f t="shared" si="3"/>
        <v>7671.85</v>
      </c>
    </row>
    <row r="43" spans="1:26" s="5" customFormat="1" ht="12.75">
      <c r="A43" s="50">
        <v>42</v>
      </c>
      <c r="B43" s="51" t="s">
        <v>1046</v>
      </c>
      <c r="C43" s="52" t="s">
        <v>1038</v>
      </c>
      <c r="D43" s="42" t="s">
        <v>1047</v>
      </c>
      <c r="E43" s="44" t="s">
        <v>323</v>
      </c>
      <c r="F43" s="1">
        <v>70</v>
      </c>
      <c r="G43" s="1">
        <v>70</v>
      </c>
      <c r="H43" s="1">
        <v>72</v>
      </c>
      <c r="I43" s="1">
        <v>24</v>
      </c>
      <c r="J43" s="66"/>
      <c r="K43" s="66"/>
      <c r="L43" s="66"/>
      <c r="M43" s="66"/>
      <c r="N43" s="35">
        <f>H43*Parametri!$B$3</f>
        <v>11775.6</v>
      </c>
      <c r="O43" s="35">
        <f>I43*Parametri!$B$4</f>
        <v>2784.96</v>
      </c>
      <c r="P43" s="35">
        <f>F43*Parametri!$B$7</f>
        <v>3859.1000000000004</v>
      </c>
      <c r="Q43" s="35">
        <f>F43*Parametri!$B$8</f>
        <v>9943.5</v>
      </c>
      <c r="R43" s="35">
        <f>I43*Parametri!$B$9</f>
        <v>2240.3999999999996</v>
      </c>
      <c r="S43" s="35">
        <f>F43*Parametri!$B$12</f>
        <v>22773.8</v>
      </c>
      <c r="T43" s="35">
        <f>G43*Parametri!$B$13</f>
        <v>29575.7</v>
      </c>
      <c r="U43" s="36">
        <f>IF(J43="si",Parametri!$B$14,0)</f>
        <v>0</v>
      </c>
      <c r="V43" s="36">
        <f>IF(K43="si",Parametri!$B$15,0)</f>
        <v>0</v>
      </c>
      <c r="W43" s="36">
        <f>IF(L43="si",Parametri!$B$16,0)</f>
        <v>0</v>
      </c>
      <c r="X43" s="37">
        <f>IF(M43="si",Parametri!$B$17,0)</f>
        <v>0</v>
      </c>
      <c r="Y43" s="36">
        <f t="shared" si="2"/>
        <v>82953.06</v>
      </c>
      <c r="Z43" s="36">
        <f t="shared" si="3"/>
        <v>7756.89</v>
      </c>
    </row>
    <row r="44" spans="1:26" s="5" customFormat="1" ht="12.75">
      <c r="A44" s="50">
        <v>43</v>
      </c>
      <c r="B44" s="51" t="s">
        <v>1049</v>
      </c>
      <c r="C44" s="50" t="s">
        <v>1050</v>
      </c>
      <c r="D44" s="42" t="s">
        <v>1051</v>
      </c>
      <c r="E44" s="44" t="s">
        <v>323</v>
      </c>
      <c r="F44" s="1">
        <v>98</v>
      </c>
      <c r="G44" s="1">
        <v>98</v>
      </c>
      <c r="H44" s="1">
        <v>104</v>
      </c>
      <c r="I44" s="1">
        <v>27</v>
      </c>
      <c r="J44" s="66"/>
      <c r="K44" s="66"/>
      <c r="L44" s="66"/>
      <c r="M44" s="66"/>
      <c r="N44" s="35">
        <f>H44*Parametri!$B$3</f>
        <v>17009.2</v>
      </c>
      <c r="O44" s="35">
        <f>I44*Parametri!$B$4</f>
        <v>3133.0800000000004</v>
      </c>
      <c r="P44" s="35">
        <f>F44*Parametri!$B$7</f>
        <v>5402.740000000001</v>
      </c>
      <c r="Q44" s="35">
        <f>F44*Parametri!$B$8</f>
        <v>13920.900000000001</v>
      </c>
      <c r="R44" s="35">
        <f>I44*Parametri!$B$9</f>
        <v>2520.45</v>
      </c>
      <c r="S44" s="35">
        <f>F44*Parametri!$B$12</f>
        <v>31883.319999999996</v>
      </c>
      <c r="T44" s="35">
        <f>G44*Parametri!$B$13</f>
        <v>41405.979999999996</v>
      </c>
      <c r="U44" s="36">
        <f>IF(J44="si",Parametri!$B$14,0)</f>
        <v>0</v>
      </c>
      <c r="V44" s="36">
        <f>IF(K44="si",Parametri!$B$15,0)</f>
        <v>0</v>
      </c>
      <c r="W44" s="36">
        <f>IF(L44="si",Parametri!$B$16,0)</f>
        <v>0</v>
      </c>
      <c r="X44" s="37">
        <f>IF(M44="si",Parametri!$B$17,0)</f>
        <v>0</v>
      </c>
      <c r="Y44" s="36">
        <f t="shared" si="2"/>
        <v>115275.67</v>
      </c>
      <c r="Z44" s="36">
        <f t="shared" si="3"/>
        <v>10779.35</v>
      </c>
    </row>
    <row r="45" spans="1:26" s="5" customFormat="1" ht="12.75">
      <c r="A45" s="50">
        <v>44</v>
      </c>
      <c r="B45" s="51" t="s">
        <v>1052</v>
      </c>
      <c r="C45" s="50" t="s">
        <v>962</v>
      </c>
      <c r="D45" s="42" t="s">
        <v>1053</v>
      </c>
      <c r="E45" s="44" t="s">
        <v>1054</v>
      </c>
      <c r="F45" s="1">
        <v>78</v>
      </c>
      <c r="G45" s="1">
        <v>78</v>
      </c>
      <c r="H45" s="1">
        <v>83</v>
      </c>
      <c r="I45" s="1">
        <v>23</v>
      </c>
      <c r="J45" s="66"/>
      <c r="K45" s="66"/>
      <c r="L45" s="66"/>
      <c r="M45" s="66"/>
      <c r="N45" s="35">
        <f>H45*Parametri!$B$3</f>
        <v>13574.650000000001</v>
      </c>
      <c r="O45" s="35">
        <f>I45*Parametri!$B$4</f>
        <v>2668.92</v>
      </c>
      <c r="P45" s="35">
        <f>F45*Parametri!$B$7</f>
        <v>4300.14</v>
      </c>
      <c r="Q45" s="35">
        <f>F45*Parametri!$B$8</f>
        <v>11079.900000000001</v>
      </c>
      <c r="R45" s="35">
        <f>I45*Parametri!$B$9</f>
        <v>2147.0499999999997</v>
      </c>
      <c r="S45" s="35">
        <f>F45*Parametri!$B$12</f>
        <v>25376.519999999997</v>
      </c>
      <c r="T45" s="35">
        <f>G45*Parametri!$B$13</f>
        <v>32955.78</v>
      </c>
      <c r="U45" s="36">
        <f>IF(J45="si",Parametri!$B$14,0)</f>
        <v>0</v>
      </c>
      <c r="V45" s="36">
        <f>IF(K45="si",Parametri!$B$15,0)</f>
        <v>0</v>
      </c>
      <c r="W45" s="36">
        <f>IF(L45="si",Parametri!$B$16,0)</f>
        <v>0</v>
      </c>
      <c r="X45" s="37">
        <f>IF(M45="si",Parametri!$B$17,0)</f>
        <v>0</v>
      </c>
      <c r="Y45" s="36">
        <f t="shared" si="2"/>
        <v>92102.95999999999</v>
      </c>
      <c r="Z45" s="36">
        <f t="shared" si="3"/>
        <v>8612.49</v>
      </c>
    </row>
    <row r="46" spans="1:26" s="5" customFormat="1" ht="12.75">
      <c r="A46" s="50">
        <v>45</v>
      </c>
      <c r="B46" s="51" t="s">
        <v>1055</v>
      </c>
      <c r="C46" s="50" t="s">
        <v>947</v>
      </c>
      <c r="D46" s="42" t="s">
        <v>1056</v>
      </c>
      <c r="E46" s="44" t="s">
        <v>330</v>
      </c>
      <c r="F46" s="1">
        <v>71</v>
      </c>
      <c r="G46" s="1">
        <v>71</v>
      </c>
      <c r="H46" s="1">
        <v>73</v>
      </c>
      <c r="I46" s="1">
        <v>19</v>
      </c>
      <c r="J46" s="66"/>
      <c r="K46" s="66"/>
      <c r="L46" s="66"/>
      <c r="M46" s="66"/>
      <c r="N46" s="35">
        <f>H46*Parametri!$B$3</f>
        <v>11939.150000000001</v>
      </c>
      <c r="O46" s="35">
        <f>I46*Parametri!$B$4</f>
        <v>2204.76</v>
      </c>
      <c r="P46" s="35">
        <f>F46*Parametri!$B$7</f>
        <v>3914.23</v>
      </c>
      <c r="Q46" s="35">
        <f>F46*Parametri!$B$8</f>
        <v>10085.550000000001</v>
      </c>
      <c r="R46" s="35">
        <f>I46*Parametri!$B$9</f>
        <v>1773.6499999999999</v>
      </c>
      <c r="S46" s="35">
        <f>F46*Parametri!$B$12</f>
        <v>23099.14</v>
      </c>
      <c r="T46" s="35">
        <f>G46*Parametri!$B$13</f>
        <v>29998.21</v>
      </c>
      <c r="U46" s="36">
        <f>IF(J46="si",Parametri!$B$14,0)</f>
        <v>0</v>
      </c>
      <c r="V46" s="36">
        <f>IF(K46="si",Parametri!$B$15,0)</f>
        <v>0</v>
      </c>
      <c r="W46" s="36">
        <f>IF(L46="si",Parametri!$B$16,0)</f>
        <v>0</v>
      </c>
      <c r="X46" s="37">
        <f>IF(M46="si",Parametri!$B$17,0)</f>
        <v>0</v>
      </c>
      <c r="Y46" s="36">
        <f t="shared" si="2"/>
        <v>83014.69</v>
      </c>
      <c r="Z46" s="36">
        <f t="shared" si="3"/>
        <v>7762.65</v>
      </c>
    </row>
    <row r="47" spans="1:26" s="5" customFormat="1" ht="12.75">
      <c r="A47" s="50">
        <v>46</v>
      </c>
      <c r="B47" s="51" t="s">
        <v>1057</v>
      </c>
      <c r="C47" s="50" t="s">
        <v>962</v>
      </c>
      <c r="D47" s="42" t="s">
        <v>1058</v>
      </c>
      <c r="E47" s="44" t="s">
        <v>1059</v>
      </c>
      <c r="F47" s="1">
        <v>87</v>
      </c>
      <c r="G47" s="1">
        <v>87</v>
      </c>
      <c r="H47" s="1">
        <v>82</v>
      </c>
      <c r="I47" s="1">
        <v>22</v>
      </c>
      <c r="J47" s="66"/>
      <c r="K47" s="66"/>
      <c r="L47" s="66"/>
      <c r="M47" s="66"/>
      <c r="N47" s="35">
        <f>H47*Parametri!$B$3</f>
        <v>13411.1</v>
      </c>
      <c r="O47" s="35">
        <f>I47*Parametri!$B$4</f>
        <v>2552.88</v>
      </c>
      <c r="P47" s="35">
        <f>F47*Parametri!$B$7</f>
        <v>4796.31</v>
      </c>
      <c r="Q47" s="35">
        <f>F47*Parametri!$B$8</f>
        <v>12358.35</v>
      </c>
      <c r="R47" s="35">
        <f>I47*Parametri!$B$9</f>
        <v>2053.7</v>
      </c>
      <c r="S47" s="35">
        <f>F47*Parametri!$B$12</f>
        <v>28304.579999999998</v>
      </c>
      <c r="T47" s="35">
        <f>G47*Parametri!$B$13</f>
        <v>36758.37</v>
      </c>
      <c r="U47" s="36">
        <f>IF(J47="si",Parametri!$B$14,0)</f>
        <v>0</v>
      </c>
      <c r="V47" s="36">
        <f>IF(K47="si",Parametri!$B$15,0)</f>
        <v>0</v>
      </c>
      <c r="W47" s="36">
        <f>IF(L47="si",Parametri!$B$16,0)</f>
        <v>0</v>
      </c>
      <c r="X47" s="37">
        <f>IF(M47="si",Parametri!$B$17,0)</f>
        <v>0</v>
      </c>
      <c r="Y47" s="36">
        <f t="shared" si="2"/>
        <v>100235.29000000001</v>
      </c>
      <c r="Z47" s="36">
        <f t="shared" si="3"/>
        <v>9372.94</v>
      </c>
    </row>
    <row r="48" spans="1:26" s="5" customFormat="1" ht="12.75">
      <c r="A48" s="50">
        <v>47</v>
      </c>
      <c r="B48" s="51" t="s">
        <v>1060</v>
      </c>
      <c r="C48" s="50" t="s">
        <v>984</v>
      </c>
      <c r="D48" s="42" t="s">
        <v>1061</v>
      </c>
      <c r="E48" s="44" t="s">
        <v>1062</v>
      </c>
      <c r="F48" s="1">
        <v>79</v>
      </c>
      <c r="G48" s="1">
        <v>79</v>
      </c>
      <c r="H48" s="1">
        <v>84</v>
      </c>
      <c r="I48" s="1">
        <v>21</v>
      </c>
      <c r="J48" s="66"/>
      <c r="K48" s="66"/>
      <c r="L48" s="66"/>
      <c r="M48" s="66"/>
      <c r="N48" s="35">
        <f>H48*Parametri!$B$3</f>
        <v>13738.2</v>
      </c>
      <c r="O48" s="35">
        <f>I48*Parametri!$B$4</f>
        <v>2436.84</v>
      </c>
      <c r="P48" s="35">
        <f>F48*Parametri!$B$7</f>
        <v>4355.27</v>
      </c>
      <c r="Q48" s="35">
        <f>F48*Parametri!$B$8</f>
        <v>11221.95</v>
      </c>
      <c r="R48" s="35">
        <f>I48*Parametri!$B$9</f>
        <v>1960.35</v>
      </c>
      <c r="S48" s="35">
        <f>F48*Parametri!$B$12</f>
        <v>25701.859999999997</v>
      </c>
      <c r="T48" s="35">
        <f>G48*Parametri!$B$13</f>
        <v>33378.29</v>
      </c>
      <c r="U48" s="36">
        <f>IF(J48="si",Parametri!$B$14,0)</f>
        <v>0</v>
      </c>
      <c r="V48" s="36">
        <f>IF(K48="si",Parametri!$B$15,0)</f>
        <v>0</v>
      </c>
      <c r="W48" s="36">
        <f>IF(L48="si",Parametri!$B$16,0)</f>
        <v>0</v>
      </c>
      <c r="X48" s="37">
        <f>IF(M48="si",Parametri!$B$17,0)</f>
        <v>0</v>
      </c>
      <c r="Y48" s="36">
        <f t="shared" si="2"/>
        <v>92792.76000000001</v>
      </c>
      <c r="Z48" s="36">
        <f t="shared" si="3"/>
        <v>8676.99</v>
      </c>
    </row>
    <row r="49" spans="1:241" ht="12.75">
      <c r="A49" s="50">
        <v>48</v>
      </c>
      <c r="B49" s="42" t="s">
        <v>1063</v>
      </c>
      <c r="C49" s="53" t="s">
        <v>962</v>
      </c>
      <c r="D49" s="1" t="s">
        <v>1003</v>
      </c>
      <c r="E49" s="44" t="s">
        <v>358</v>
      </c>
      <c r="F49" s="1">
        <v>64</v>
      </c>
      <c r="G49" s="1">
        <v>64</v>
      </c>
      <c r="H49" s="1">
        <v>66</v>
      </c>
      <c r="I49" s="1">
        <v>18</v>
      </c>
      <c r="J49" s="66"/>
      <c r="K49" s="66"/>
      <c r="L49" s="66"/>
      <c r="M49" s="66"/>
      <c r="N49" s="35">
        <f>H49*Parametri!$B$3</f>
        <v>10794.300000000001</v>
      </c>
      <c r="O49" s="35">
        <f>I49*Parametri!$B$4</f>
        <v>2088.7200000000003</v>
      </c>
      <c r="P49" s="35">
        <f>F49*Parametri!$B$7</f>
        <v>3528.32</v>
      </c>
      <c r="Q49" s="35">
        <f>F49*Parametri!$B$8</f>
        <v>9091.2</v>
      </c>
      <c r="R49" s="35">
        <f>I49*Parametri!$B$9</f>
        <v>1680.3</v>
      </c>
      <c r="S49" s="35">
        <f>F49*Parametri!$B$12</f>
        <v>20821.76</v>
      </c>
      <c r="T49" s="35">
        <f>G49*Parametri!$B$13</f>
        <v>27040.64</v>
      </c>
      <c r="U49" s="36">
        <f>IF(J49="si",Parametri!$B$14,0)</f>
        <v>0</v>
      </c>
      <c r="V49" s="36">
        <f>IF(K49="si",Parametri!$B$15,0)</f>
        <v>0</v>
      </c>
      <c r="W49" s="36">
        <f>IF(L49="si",Parametri!$B$16,0)</f>
        <v>0</v>
      </c>
      <c r="X49" s="37">
        <f>IF(M49="si",Parametri!$B$17,0)</f>
        <v>0</v>
      </c>
      <c r="Y49" s="36">
        <f t="shared" si="2"/>
        <v>75045.23999999999</v>
      </c>
      <c r="Z49" s="36">
        <f t="shared" si="3"/>
        <v>7017.43</v>
      </c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</row>
    <row r="50" spans="1:238" s="5" customFormat="1" ht="12.75">
      <c r="A50" s="50">
        <v>49</v>
      </c>
      <c r="B50" s="51" t="s">
        <v>1064</v>
      </c>
      <c r="C50" s="50" t="s">
        <v>962</v>
      </c>
      <c r="D50" s="42" t="s">
        <v>1065</v>
      </c>
      <c r="E50" s="44" t="s">
        <v>367</v>
      </c>
      <c r="F50" s="1">
        <v>66</v>
      </c>
      <c r="G50" s="1">
        <v>66</v>
      </c>
      <c r="H50" s="1">
        <v>71</v>
      </c>
      <c r="I50" s="1">
        <v>16</v>
      </c>
      <c r="J50" s="66"/>
      <c r="K50" s="66"/>
      <c r="L50" s="66"/>
      <c r="M50" s="66"/>
      <c r="N50" s="35">
        <f>H50*Parametri!$B$3</f>
        <v>11612.050000000001</v>
      </c>
      <c r="O50" s="35">
        <f>I50*Parametri!$B$4</f>
        <v>1856.64</v>
      </c>
      <c r="P50" s="35">
        <f>F50*Parametri!$B$7</f>
        <v>3638.5800000000004</v>
      </c>
      <c r="Q50" s="35">
        <f>F50*Parametri!$B$8</f>
        <v>9375.300000000001</v>
      </c>
      <c r="R50" s="35">
        <f>I50*Parametri!$B$9</f>
        <v>1493.6</v>
      </c>
      <c r="S50" s="35">
        <f>F50*Parametri!$B$12</f>
        <v>21472.44</v>
      </c>
      <c r="T50" s="35">
        <f>G50*Parametri!$B$13</f>
        <v>27885.66</v>
      </c>
      <c r="U50" s="36">
        <f>IF(J50="si",Parametri!$B$14,0)</f>
        <v>0</v>
      </c>
      <c r="V50" s="36">
        <f>IF(K50="si",Parametri!$B$15,0)</f>
        <v>0</v>
      </c>
      <c r="W50" s="36">
        <f>IF(L50="si",Parametri!$B$16,0)</f>
        <v>0</v>
      </c>
      <c r="X50" s="37">
        <f>IF(M50="si",Parametri!$B$17,0)</f>
        <v>0</v>
      </c>
      <c r="Y50" s="36">
        <f t="shared" si="2"/>
        <v>77334.27</v>
      </c>
      <c r="Z50" s="36">
        <f t="shared" si="3"/>
        <v>7231.48</v>
      </c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</row>
    <row r="51" spans="1:26" s="5" customFormat="1" ht="12.75">
      <c r="A51" s="50">
        <v>50</v>
      </c>
      <c r="B51" s="51" t="s">
        <v>1066</v>
      </c>
      <c r="C51" s="52" t="s">
        <v>1005</v>
      </c>
      <c r="D51" s="42" t="s">
        <v>1067</v>
      </c>
      <c r="E51" s="44" t="s">
        <v>384</v>
      </c>
      <c r="F51" s="1">
        <v>89</v>
      </c>
      <c r="G51" s="1">
        <v>89</v>
      </c>
      <c r="H51" s="1">
        <v>92</v>
      </c>
      <c r="I51" s="1">
        <v>23</v>
      </c>
      <c r="J51" s="66"/>
      <c r="K51" s="66"/>
      <c r="L51" s="66"/>
      <c r="M51" s="66"/>
      <c r="N51" s="35">
        <f>H51*Parametri!$B$3</f>
        <v>15046.6</v>
      </c>
      <c r="O51" s="35">
        <f>I51*Parametri!$B$4</f>
        <v>2668.92</v>
      </c>
      <c r="P51" s="35">
        <f>F51*Parametri!$B$7</f>
        <v>4906.570000000001</v>
      </c>
      <c r="Q51" s="35">
        <f>F51*Parametri!$B$8</f>
        <v>12642.45</v>
      </c>
      <c r="R51" s="35">
        <f>I51*Parametri!$B$9</f>
        <v>2147.0499999999997</v>
      </c>
      <c r="S51" s="35">
        <f>F51*Parametri!$B$12</f>
        <v>28955.26</v>
      </c>
      <c r="T51" s="35">
        <f>G51*Parametri!$B$13</f>
        <v>37603.39</v>
      </c>
      <c r="U51" s="36">
        <f>IF(J51="si",Parametri!$B$14,0)</f>
        <v>0</v>
      </c>
      <c r="V51" s="36">
        <f>IF(K51="si",Parametri!$B$15,0)</f>
        <v>0</v>
      </c>
      <c r="W51" s="36">
        <f>IF(L51="si",Parametri!$B$16,0)</f>
        <v>0</v>
      </c>
      <c r="X51" s="37">
        <f>IF(M51="si",Parametri!$B$17,0)</f>
        <v>0</v>
      </c>
      <c r="Y51" s="36">
        <f t="shared" si="2"/>
        <v>103970.24</v>
      </c>
      <c r="Z51" s="36">
        <f t="shared" si="3"/>
        <v>9722.19</v>
      </c>
    </row>
    <row r="52" spans="1:26" s="5" customFormat="1" ht="12.75">
      <c r="A52" s="50">
        <v>51</v>
      </c>
      <c r="B52" s="51" t="s">
        <v>1068</v>
      </c>
      <c r="C52" s="50" t="s">
        <v>962</v>
      </c>
      <c r="D52" s="42" t="s">
        <v>1069</v>
      </c>
      <c r="E52" s="44" t="s">
        <v>388</v>
      </c>
      <c r="F52" s="1">
        <v>80</v>
      </c>
      <c r="G52" s="1">
        <v>80</v>
      </c>
      <c r="H52" s="1">
        <v>83</v>
      </c>
      <c r="I52" s="1">
        <v>22</v>
      </c>
      <c r="J52" s="66"/>
      <c r="K52" s="66"/>
      <c r="L52" s="66"/>
      <c r="M52" s="66"/>
      <c r="N52" s="35">
        <f>H52*Parametri!$B$3</f>
        <v>13574.650000000001</v>
      </c>
      <c r="O52" s="35">
        <f>I52*Parametri!$B$4</f>
        <v>2552.88</v>
      </c>
      <c r="P52" s="35">
        <f>F52*Parametri!$B$7</f>
        <v>4410.400000000001</v>
      </c>
      <c r="Q52" s="35">
        <f>F52*Parametri!$B$8</f>
        <v>11364</v>
      </c>
      <c r="R52" s="35">
        <f>I52*Parametri!$B$9</f>
        <v>2053.7</v>
      </c>
      <c r="S52" s="35">
        <f>F52*Parametri!$B$12</f>
        <v>26027.199999999997</v>
      </c>
      <c r="T52" s="35">
        <f>G52*Parametri!$B$13</f>
        <v>33800.8</v>
      </c>
      <c r="U52" s="36">
        <f>IF(J52="si",Parametri!$B$14,0)</f>
        <v>0</v>
      </c>
      <c r="V52" s="36">
        <f>IF(K52="si",Parametri!$B$15,0)</f>
        <v>0</v>
      </c>
      <c r="W52" s="36">
        <f>IF(L52="si",Parametri!$B$16,0)</f>
        <v>0</v>
      </c>
      <c r="X52" s="37">
        <f>IF(M52="si",Parametri!$B$17,0)</f>
        <v>0</v>
      </c>
      <c r="Y52" s="36">
        <f t="shared" si="2"/>
        <v>93783.63</v>
      </c>
      <c r="Z52" s="36">
        <f t="shared" si="3"/>
        <v>8769.65</v>
      </c>
    </row>
    <row r="53" spans="1:26" s="5" customFormat="1" ht="12.75">
      <c r="A53" s="50">
        <v>52</v>
      </c>
      <c r="B53" s="51" t="s">
        <v>1071</v>
      </c>
      <c r="C53" s="55" t="s">
        <v>947</v>
      </c>
      <c r="D53" s="42" t="s">
        <v>1072</v>
      </c>
      <c r="E53" s="44" t="s">
        <v>397</v>
      </c>
      <c r="F53" s="1">
        <v>61</v>
      </c>
      <c r="G53" s="1">
        <v>61</v>
      </c>
      <c r="H53" s="1">
        <v>65</v>
      </c>
      <c r="I53" s="1">
        <v>19</v>
      </c>
      <c r="J53" s="66"/>
      <c r="K53" s="66"/>
      <c r="L53" s="66"/>
      <c r="M53" s="66"/>
      <c r="N53" s="35">
        <f>H53*Parametri!$B$3</f>
        <v>10630.75</v>
      </c>
      <c r="O53" s="35">
        <f>I53*Parametri!$B$4</f>
        <v>2204.76</v>
      </c>
      <c r="P53" s="35">
        <f>F53*Parametri!$B$7</f>
        <v>3362.9300000000003</v>
      </c>
      <c r="Q53" s="35">
        <f>F53*Parametri!$B$8</f>
        <v>8665.050000000001</v>
      </c>
      <c r="R53" s="35">
        <f>I53*Parametri!$B$9</f>
        <v>1773.6499999999999</v>
      </c>
      <c r="S53" s="35">
        <f>F53*Parametri!$B$12</f>
        <v>19845.739999999998</v>
      </c>
      <c r="T53" s="35">
        <f>G53*Parametri!$B$13</f>
        <v>25773.11</v>
      </c>
      <c r="U53" s="36">
        <f>IF(J53="si",Parametri!$B$14,0)</f>
        <v>0</v>
      </c>
      <c r="V53" s="36">
        <f>IF(K53="si",Parametri!$B$15,0)</f>
        <v>0</v>
      </c>
      <c r="W53" s="36">
        <f>IF(L53="si",Parametri!$B$16,0)</f>
        <v>0</v>
      </c>
      <c r="X53" s="37">
        <f>IF(M53="si",Parametri!$B$17,0)</f>
        <v>0</v>
      </c>
      <c r="Y53" s="36">
        <f t="shared" si="2"/>
        <v>72255.99</v>
      </c>
      <c r="Z53" s="36">
        <f t="shared" si="3"/>
        <v>6756.61</v>
      </c>
    </row>
    <row r="54" spans="1:39" s="5" customFormat="1" ht="13.5" thickBot="1">
      <c r="A54" s="50">
        <v>53</v>
      </c>
      <c r="B54" s="48" t="s">
        <v>1073</v>
      </c>
      <c r="C54" s="49" t="s">
        <v>962</v>
      </c>
      <c r="D54" s="44" t="s">
        <v>1074</v>
      </c>
      <c r="E54" s="49" t="s">
        <v>931</v>
      </c>
      <c r="F54" s="95">
        <v>76</v>
      </c>
      <c r="G54" s="95">
        <v>76</v>
      </c>
      <c r="H54" s="95">
        <v>79</v>
      </c>
      <c r="I54" s="95">
        <v>21</v>
      </c>
      <c r="J54" s="96"/>
      <c r="K54" s="96"/>
      <c r="L54" s="96"/>
      <c r="M54" s="64"/>
      <c r="N54" s="96">
        <f>H54*Parametri!$B$3</f>
        <v>12920.45</v>
      </c>
      <c r="O54" s="96">
        <f>I54*Parametri!$B$4</f>
        <v>2436.84</v>
      </c>
      <c r="P54" s="96">
        <f>F54*Parametri!$B$7</f>
        <v>4189.88</v>
      </c>
      <c r="Q54" s="96">
        <f>F54*Parametri!$B$8</f>
        <v>10795.800000000001</v>
      </c>
      <c r="R54" s="96">
        <f>I54*Parametri!$B$9</f>
        <v>1960.35</v>
      </c>
      <c r="S54" s="96">
        <f>F54*Parametri!$B$12</f>
        <v>24725.839999999997</v>
      </c>
      <c r="T54" s="96">
        <f>G54*Parametri!$B$13</f>
        <v>32110.76</v>
      </c>
      <c r="U54" s="96">
        <f>IF(J54="si",Parametri!$B$14,0)</f>
        <v>0</v>
      </c>
      <c r="V54" s="96">
        <f>IF(K54="si",Parametri!$B$15,0)</f>
        <v>0</v>
      </c>
      <c r="W54" s="96">
        <f>IF(L54="si",Parametri!$B$16,0)</f>
        <v>0</v>
      </c>
      <c r="X54" s="37">
        <f>IF(M54="si",Parametri!$B$17,0)</f>
        <v>0</v>
      </c>
      <c r="Y54" s="96">
        <f t="shared" si="2"/>
        <v>89139.92</v>
      </c>
      <c r="Z54" s="96">
        <f t="shared" si="3"/>
        <v>8335.42</v>
      </c>
      <c r="AA54"/>
      <c r="AB54"/>
      <c r="AC54"/>
      <c r="AD54"/>
      <c r="AE54"/>
      <c r="AF54"/>
      <c r="AG54"/>
      <c r="AH54"/>
      <c r="AI54"/>
      <c r="AJ54"/>
      <c r="AK54"/>
      <c r="AL54"/>
      <c r="AM54"/>
    </row>
    <row r="55" spans="1:39" ht="14.25" thickBot="1" thickTop="1">
      <c r="A55" s="1"/>
      <c r="B55" s="48"/>
      <c r="C55" s="49"/>
      <c r="D55" s="44"/>
      <c r="E55" s="49"/>
      <c r="F55" s="92">
        <f>SUM(F2:F54)</f>
        <v>3918</v>
      </c>
      <c r="G55" s="92">
        <f>SUM(G2:G54)</f>
        <v>3918</v>
      </c>
      <c r="H55" s="92">
        <f>SUM(H2:H54)</f>
        <v>4122</v>
      </c>
      <c r="I55" s="92">
        <f>SUM(I2:I54)</f>
        <v>1065</v>
      </c>
      <c r="J55" s="92">
        <f>COUNTIF(J2:J54,"si")</f>
        <v>0</v>
      </c>
      <c r="K55" s="92">
        <f>COUNTIF(K2:K54,"si")</f>
        <v>0</v>
      </c>
      <c r="L55" s="92">
        <f>COUNTIF(L2:L54,"si")</f>
        <v>0</v>
      </c>
      <c r="M55" s="92">
        <f>COUNTIF(M2:M54,"si")</f>
        <v>0</v>
      </c>
      <c r="N55" s="93">
        <f aca="true" t="shared" si="4" ref="N55:Z55">SUM(N2:N54)</f>
        <v>674153.1000000002</v>
      </c>
      <c r="O55" s="93">
        <f t="shared" si="4"/>
        <v>123582.60000000003</v>
      </c>
      <c r="P55" s="93">
        <f t="shared" si="4"/>
        <v>215999.34</v>
      </c>
      <c r="Q55" s="93">
        <f t="shared" si="4"/>
        <v>556551.9</v>
      </c>
      <c r="R55" s="93">
        <f t="shared" si="4"/>
        <v>99417.75</v>
      </c>
      <c r="S55" s="93">
        <f t="shared" si="4"/>
        <v>1274682.1199999996</v>
      </c>
      <c r="T55" s="93">
        <f t="shared" si="4"/>
        <v>1655394.18</v>
      </c>
      <c r="U55" s="93">
        <f t="shared" si="4"/>
        <v>0</v>
      </c>
      <c r="V55" s="93">
        <f t="shared" si="4"/>
        <v>0</v>
      </c>
      <c r="W55" s="93">
        <f t="shared" si="4"/>
        <v>0</v>
      </c>
      <c r="X55" s="93">
        <f t="shared" si="4"/>
        <v>0</v>
      </c>
      <c r="Y55" s="93">
        <f t="shared" si="4"/>
        <v>4599780.989999999</v>
      </c>
      <c r="Z55" s="93">
        <f t="shared" si="4"/>
        <v>430122.57999999996</v>
      </c>
      <c r="AA55"/>
      <c r="AB55"/>
      <c r="AC55"/>
      <c r="AD55"/>
      <c r="AE55"/>
      <c r="AF55"/>
      <c r="AG55"/>
      <c r="AH55"/>
      <c r="AI55"/>
      <c r="AJ55"/>
      <c r="AK55"/>
      <c r="AL55"/>
      <c r="AM55"/>
    </row>
    <row r="56" ht="12.75"/>
    <row r="57" spans="2:3" ht="12.75">
      <c r="B57"/>
      <c r="C57"/>
    </row>
    <row r="58" spans="2:3" ht="12.75">
      <c r="B58"/>
      <c r="C58"/>
    </row>
    <row r="59" spans="2:3" ht="12.75">
      <c r="B59"/>
      <c r="C59"/>
    </row>
    <row r="60" spans="2:3" ht="12.75">
      <c r="B60"/>
      <c r="C60"/>
    </row>
  </sheetData>
  <printOptions horizontalCentered="1"/>
  <pageMargins left="0" right="0" top="0.984251968503937" bottom="0.59" header="0.11811023622047245" footer="0.11811023622047245"/>
  <pageSetup fitToHeight="4" horizontalDpi="600" verticalDpi="600" orientation="landscape" paperSize="9" scale="95" r:id="rId3"/>
  <headerFooter alignWithMargins="0">
    <oddHeader>&amp;C&amp;"Verdana,Grassetto"UFFICIO SCOLASTICO REGIONALE PER LA CAMPANIA
DIREZIONE GENERALE&amp;"Verdana,Normale"
AREA AMMINISTRAZIONE E GESTIONE DELLE RISORSE FINANZIARIE
assegnazione fondo delle istituzioni scolastiche anno scolastico 2005-2006</oddHeader>
    <oddFooter>&amp;L&amp;"Verdana,Normale"&amp;F
&amp;A&amp;CPag. &amp;P di &amp;N&amp;R&amp;"Verdana,Normale"IL DIRIGENTE
Giuseppe De Colibus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47"/>
  <sheetViews>
    <sheetView zoomScale="75" zoomScaleNormal="75" workbookViewId="0" topLeftCell="A1">
      <pane xSplit="5" ySplit="1" topLeftCell="F35" activePane="bottomRight" state="frozen"/>
      <selection pane="topLeft" activeCell="Y8" sqref="Y8"/>
      <selection pane="topRight" activeCell="Y8" sqref="Y8"/>
      <selection pane="bottomLeft" activeCell="Y8" sqref="Y8"/>
      <selection pane="bottomRight" activeCell="C56" sqref="C56"/>
    </sheetView>
  </sheetViews>
  <sheetFormatPr defaultColWidth="9.00390625" defaultRowHeight="12.75" outlineLevelCol="1"/>
  <cols>
    <col min="1" max="1" width="3.75390625" style="4" customWidth="1"/>
    <col min="2" max="3" width="15.50390625" style="4" customWidth="1"/>
    <col min="4" max="4" width="14.125" style="10" customWidth="1"/>
    <col min="5" max="5" width="26.875" style="4" customWidth="1"/>
    <col min="6" max="8" width="7.125" style="0" customWidth="1" outlineLevel="1"/>
    <col min="9" max="9" width="9.75390625" style="0" customWidth="1" outlineLevel="1"/>
    <col min="10" max="11" width="7.125" style="0" customWidth="1" outlineLevel="1"/>
    <col min="12" max="13" width="9.00390625" style="0" customWidth="1" outlineLevel="1"/>
    <col min="14" max="18" width="13.125" style="0" customWidth="1" outlineLevel="1"/>
    <col min="19" max="20" width="14.875" style="0" customWidth="1" outlineLevel="1"/>
    <col min="21" max="21" width="15.125" style="0" customWidth="1" outlineLevel="1"/>
    <col min="22" max="23" width="9.00390625" style="0" customWidth="1" outlineLevel="1"/>
    <col min="24" max="24" width="13.75390625" style="0" customWidth="1" outlineLevel="1"/>
    <col min="25" max="25" width="19.375" style="4" customWidth="1"/>
    <col min="26" max="26" width="16.375" style="4" customWidth="1"/>
    <col min="27" max="226" width="9.00390625" style="4" customWidth="1"/>
    <col min="227" max="16384" width="8.00390625" style="4" customWidth="1"/>
  </cols>
  <sheetData>
    <row r="1" spans="1:26" s="2" customFormat="1" ht="106.5" customHeight="1">
      <c r="A1" s="38" t="s">
        <v>58</v>
      </c>
      <c r="B1" s="41" t="s">
        <v>59</v>
      </c>
      <c r="C1" s="41" t="s">
        <v>1336</v>
      </c>
      <c r="D1" s="41" t="s">
        <v>61</v>
      </c>
      <c r="E1" s="41" t="s">
        <v>62</v>
      </c>
      <c r="F1" s="25" t="s">
        <v>28</v>
      </c>
      <c r="G1" s="26" t="s">
        <v>29</v>
      </c>
      <c r="H1" s="27" t="s">
        <v>30</v>
      </c>
      <c r="I1" s="28" t="s">
        <v>31</v>
      </c>
      <c r="J1" s="29" t="s">
        <v>32</v>
      </c>
      <c r="K1" s="29" t="s">
        <v>33</v>
      </c>
      <c r="L1" s="29" t="s">
        <v>34</v>
      </c>
      <c r="M1" s="29" t="s">
        <v>35</v>
      </c>
      <c r="N1" s="39" t="s">
        <v>36</v>
      </c>
      <c r="O1" s="28" t="s">
        <v>37</v>
      </c>
      <c r="P1" s="25" t="s">
        <v>38</v>
      </c>
      <c r="Q1" s="25" t="s">
        <v>39</v>
      </c>
      <c r="R1" s="28" t="s">
        <v>40</v>
      </c>
      <c r="S1" s="25" t="s">
        <v>41</v>
      </c>
      <c r="T1" s="26" t="s">
        <v>42</v>
      </c>
      <c r="U1" s="29" t="s">
        <v>43</v>
      </c>
      <c r="V1" s="29" t="s">
        <v>44</v>
      </c>
      <c r="W1" s="29" t="s">
        <v>45</v>
      </c>
      <c r="X1" s="29" t="s">
        <v>46</v>
      </c>
      <c r="Y1" s="80" t="s">
        <v>1335</v>
      </c>
      <c r="Z1" s="31" t="s">
        <v>47</v>
      </c>
    </row>
    <row r="2" spans="1:26" s="5" customFormat="1" ht="12.75">
      <c r="A2" s="45">
        <v>1</v>
      </c>
      <c r="B2" s="56" t="s">
        <v>1075</v>
      </c>
      <c r="C2" s="56" t="s">
        <v>1337</v>
      </c>
      <c r="D2" s="42" t="s">
        <v>1076</v>
      </c>
      <c r="E2" s="57" t="s">
        <v>66</v>
      </c>
      <c r="F2" s="1">
        <v>49</v>
      </c>
      <c r="G2" s="1">
        <v>49</v>
      </c>
      <c r="H2" s="1">
        <v>58</v>
      </c>
      <c r="I2" s="1">
        <v>28</v>
      </c>
      <c r="J2" s="67"/>
      <c r="K2" s="67"/>
      <c r="L2" s="67"/>
      <c r="M2" s="67"/>
      <c r="N2" s="35">
        <f>H2*Parametri!$B$3</f>
        <v>9485.900000000001</v>
      </c>
      <c r="O2" s="35">
        <f>I2*Parametri!$B$4</f>
        <v>3249.1200000000003</v>
      </c>
      <c r="P2" s="35">
        <f>F2*Parametri!$B$7</f>
        <v>2701.3700000000003</v>
      </c>
      <c r="Q2" s="35">
        <f>F2*Parametri!$B$8</f>
        <v>6960.450000000001</v>
      </c>
      <c r="R2" s="35">
        <f>I2*Parametri!$B$9</f>
        <v>2613.7999999999997</v>
      </c>
      <c r="S2" s="35">
        <f>F2*Parametri!$B$12</f>
        <v>15941.659999999998</v>
      </c>
      <c r="T2" s="35">
        <f>G2*Parametri!$B$13</f>
        <v>20702.989999999998</v>
      </c>
      <c r="U2" s="36">
        <f>IF(J2="si",Parametri!$B$14,0)</f>
        <v>0</v>
      </c>
      <c r="V2" s="36">
        <f>IF(K2="si",Parametri!$B$15,0)</f>
        <v>0</v>
      </c>
      <c r="W2" s="36">
        <f>IF(L2="si",Parametri!$B$16,0)</f>
        <v>0</v>
      </c>
      <c r="X2" s="37">
        <f>IF(M2="si",Parametri!$B$17,0)</f>
        <v>0</v>
      </c>
      <c r="Y2" s="36">
        <f>SUM(N2:X2)</f>
        <v>61655.29</v>
      </c>
      <c r="Z2" s="36">
        <f>ROUND((Y2/90.9*100)*8.5%,2)</f>
        <v>5765.35</v>
      </c>
    </row>
    <row r="3" spans="1:26" s="5" customFormat="1" ht="12.75">
      <c r="A3" s="45">
        <v>2</v>
      </c>
      <c r="B3" s="56" t="s">
        <v>1077</v>
      </c>
      <c r="C3" s="56" t="s">
        <v>1338</v>
      </c>
      <c r="D3" s="42" t="s">
        <v>1078</v>
      </c>
      <c r="E3" s="57" t="s">
        <v>66</v>
      </c>
      <c r="F3" s="1">
        <v>83</v>
      </c>
      <c r="G3" s="1">
        <v>83</v>
      </c>
      <c r="H3" s="1">
        <v>101</v>
      </c>
      <c r="I3" s="1">
        <v>28</v>
      </c>
      <c r="J3" s="67"/>
      <c r="K3" s="67"/>
      <c r="L3" s="67"/>
      <c r="M3" s="67"/>
      <c r="N3" s="35">
        <f>H3*Parametri!$B$3</f>
        <v>16518.550000000003</v>
      </c>
      <c r="O3" s="35">
        <f>I3*Parametri!$B$4</f>
        <v>3249.1200000000003</v>
      </c>
      <c r="P3" s="35">
        <f>F3*Parametri!$B$7</f>
        <v>4575.79</v>
      </c>
      <c r="Q3" s="35">
        <f>F3*Parametri!$B$8</f>
        <v>11790.150000000001</v>
      </c>
      <c r="R3" s="35">
        <f>I3*Parametri!$B$9</f>
        <v>2613.7999999999997</v>
      </c>
      <c r="S3" s="35">
        <f>F3*Parametri!$B$12</f>
        <v>27003.219999999998</v>
      </c>
      <c r="T3" s="35">
        <f>G3*Parametri!$B$13</f>
        <v>35068.33</v>
      </c>
      <c r="U3" s="36">
        <f>IF(J3="si",Parametri!$B$14,0)</f>
        <v>0</v>
      </c>
      <c r="V3" s="36">
        <f>IF(K3="si",Parametri!$B$15,0)</f>
        <v>0</v>
      </c>
      <c r="W3" s="36">
        <f>IF(L3="si",Parametri!$B$16,0)</f>
        <v>0</v>
      </c>
      <c r="X3" s="37">
        <f>IF(M3="si",Parametri!$B$17,0)</f>
        <v>0</v>
      </c>
      <c r="Y3" s="36">
        <f aca="true" t="shared" si="0" ref="Y3:Y17">SUM(N3:X3)</f>
        <v>100818.96</v>
      </c>
      <c r="Z3" s="36">
        <f aca="true" t="shared" si="1" ref="Z3:Z17">ROUND((Y3/90.9*100)*8.5%,2)</f>
        <v>9427.52</v>
      </c>
    </row>
    <row r="4" spans="1:226" s="5" customFormat="1" ht="12.75">
      <c r="A4" s="45">
        <v>3</v>
      </c>
      <c r="B4" s="56" t="s">
        <v>1079</v>
      </c>
      <c r="C4" s="56" t="s">
        <v>1339</v>
      </c>
      <c r="D4" s="42" t="s">
        <v>1080</v>
      </c>
      <c r="E4" s="57" t="s">
        <v>66</v>
      </c>
      <c r="F4" s="1">
        <v>97</v>
      </c>
      <c r="G4" s="1">
        <v>97</v>
      </c>
      <c r="H4" s="1">
        <v>109</v>
      </c>
      <c r="I4" s="1">
        <v>33</v>
      </c>
      <c r="J4" s="66"/>
      <c r="K4" s="66"/>
      <c r="L4" s="66"/>
      <c r="M4" s="108" t="s">
        <v>83</v>
      </c>
      <c r="N4" s="35">
        <f>H4*Parametri!$B$3</f>
        <v>17826.95</v>
      </c>
      <c r="O4" s="35">
        <f>I4*Parametri!$B$4</f>
        <v>3829.32</v>
      </c>
      <c r="P4" s="35">
        <f>F4*Parametri!$B$7</f>
        <v>5347.610000000001</v>
      </c>
      <c r="Q4" s="35">
        <f>F4*Parametri!$B$8</f>
        <v>13778.85</v>
      </c>
      <c r="R4" s="35">
        <f>I4*Parametri!$B$9</f>
        <v>3080.5499999999997</v>
      </c>
      <c r="S4" s="35">
        <f>F4*Parametri!$B$12</f>
        <v>31557.979999999996</v>
      </c>
      <c r="T4" s="35">
        <f>G4*Parametri!$B$13</f>
        <v>40983.47</v>
      </c>
      <c r="U4" s="36">
        <f>IF(J4="si",Parametri!$B$14,0)</f>
        <v>0</v>
      </c>
      <c r="V4" s="36">
        <f>IF(K4="si",Parametri!$B$15,0)</f>
        <v>0</v>
      </c>
      <c r="W4" s="36">
        <f>IF(L4="si",Parametri!$B$16,0)</f>
        <v>0</v>
      </c>
      <c r="X4" s="37">
        <f>IF(M4="si",Parametri!$B$17,0)</f>
        <v>938.92</v>
      </c>
      <c r="Y4" s="36">
        <f t="shared" si="0"/>
        <v>117343.65000000001</v>
      </c>
      <c r="Z4" s="36">
        <f t="shared" si="1"/>
        <v>10972.73</v>
      </c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</row>
    <row r="5" spans="1:26" s="5" customFormat="1" ht="12.75">
      <c r="A5" s="45">
        <v>4</v>
      </c>
      <c r="B5" s="56" t="s">
        <v>1081</v>
      </c>
      <c r="C5" s="56" t="s">
        <v>1082</v>
      </c>
      <c r="D5" s="42" t="s">
        <v>1083</v>
      </c>
      <c r="E5" s="57" t="s">
        <v>66</v>
      </c>
      <c r="F5" s="1">
        <v>102</v>
      </c>
      <c r="G5" s="1">
        <v>102</v>
      </c>
      <c r="H5" s="1">
        <v>108</v>
      </c>
      <c r="I5" s="1">
        <v>24</v>
      </c>
      <c r="J5" s="108" t="s">
        <v>83</v>
      </c>
      <c r="K5" s="66"/>
      <c r="L5" s="66"/>
      <c r="M5" s="66"/>
      <c r="N5" s="35">
        <f>H5*Parametri!$B$3</f>
        <v>17663.4</v>
      </c>
      <c r="O5" s="35">
        <f>I5*Parametri!$B$4</f>
        <v>2784.96</v>
      </c>
      <c r="P5" s="35">
        <f>F5*Parametri!$B$7</f>
        <v>5623.26</v>
      </c>
      <c r="Q5" s="35">
        <f>F5*Parametri!$B$8</f>
        <v>14489.1</v>
      </c>
      <c r="R5" s="35">
        <f>I5*Parametri!$B$9</f>
        <v>2240.3999999999996</v>
      </c>
      <c r="S5" s="35">
        <f>F5*Parametri!$B$12</f>
        <v>33184.68</v>
      </c>
      <c r="T5" s="35">
        <f>G5*Parametri!$B$13</f>
        <v>43096.02</v>
      </c>
      <c r="U5" s="36">
        <f>IF(J5="si",Parametri!$B$14,0)</f>
        <v>1408.38</v>
      </c>
      <c r="V5" s="36">
        <f>IF(K5="si",Parametri!$B$15,0)</f>
        <v>0</v>
      </c>
      <c r="W5" s="36">
        <f>IF(L5="si",Parametri!$B$16,0)</f>
        <v>0</v>
      </c>
      <c r="X5" s="37">
        <f>IF(M5="si",Parametri!$B$17,0)</f>
        <v>0</v>
      </c>
      <c r="Y5" s="36">
        <f t="shared" si="0"/>
        <v>120490.20000000001</v>
      </c>
      <c r="Z5" s="36">
        <f t="shared" si="1"/>
        <v>11266.96</v>
      </c>
    </row>
    <row r="6" spans="1:26" s="5" customFormat="1" ht="12.75">
      <c r="A6" s="45">
        <v>5</v>
      </c>
      <c r="B6" s="56" t="s">
        <v>1084</v>
      </c>
      <c r="C6" s="56" t="s">
        <v>1082</v>
      </c>
      <c r="D6" s="42" t="s">
        <v>1042</v>
      </c>
      <c r="E6" s="57" t="s">
        <v>66</v>
      </c>
      <c r="F6" s="1">
        <v>60</v>
      </c>
      <c r="G6" s="1">
        <v>60</v>
      </c>
      <c r="H6" s="1">
        <v>81</v>
      </c>
      <c r="I6" s="1">
        <v>28</v>
      </c>
      <c r="J6" s="66"/>
      <c r="K6" s="66"/>
      <c r="L6" s="66"/>
      <c r="M6" s="108" t="s">
        <v>83</v>
      </c>
      <c r="N6" s="35">
        <f>H6*Parametri!$B$3</f>
        <v>13247.550000000001</v>
      </c>
      <c r="O6" s="35">
        <f>I6*Parametri!$B$4</f>
        <v>3249.1200000000003</v>
      </c>
      <c r="P6" s="35">
        <f>F6*Parametri!$B$7</f>
        <v>3307.8</v>
      </c>
      <c r="Q6" s="35">
        <f>F6*Parametri!$B$8</f>
        <v>8523</v>
      </c>
      <c r="R6" s="35">
        <f>I6*Parametri!$B$9</f>
        <v>2613.7999999999997</v>
      </c>
      <c r="S6" s="35">
        <f>F6*Parametri!$B$12</f>
        <v>19520.399999999998</v>
      </c>
      <c r="T6" s="35">
        <f>G6*Parametri!$B$13</f>
        <v>25350.6</v>
      </c>
      <c r="U6" s="36">
        <f>IF(J6="si",Parametri!$B$14,0)</f>
        <v>0</v>
      </c>
      <c r="V6" s="36">
        <f>IF(K6="si",Parametri!$B$15,0)</f>
        <v>0</v>
      </c>
      <c r="W6" s="36">
        <f>IF(L6="si",Parametri!$B$16,0)</f>
        <v>0</v>
      </c>
      <c r="X6" s="37">
        <f>IF(M6="si",Parametri!$B$17,0)</f>
        <v>938.92</v>
      </c>
      <c r="Y6" s="36">
        <f t="shared" si="0"/>
        <v>76751.18999999999</v>
      </c>
      <c r="Z6" s="36">
        <f t="shared" si="1"/>
        <v>7176.95</v>
      </c>
    </row>
    <row r="7" spans="1:26" s="5" customFormat="1" ht="12.75">
      <c r="A7" s="45">
        <v>6</v>
      </c>
      <c r="B7" s="56" t="s">
        <v>1085</v>
      </c>
      <c r="C7" s="56" t="s">
        <v>1082</v>
      </c>
      <c r="D7" s="42" t="s">
        <v>1086</v>
      </c>
      <c r="E7" s="57" t="s">
        <v>66</v>
      </c>
      <c r="F7" s="1">
        <v>61</v>
      </c>
      <c r="G7" s="1">
        <v>61</v>
      </c>
      <c r="H7" s="1">
        <v>70</v>
      </c>
      <c r="I7" s="1">
        <v>24</v>
      </c>
      <c r="J7" s="66"/>
      <c r="K7" s="66"/>
      <c r="L7" s="66"/>
      <c r="M7" s="66"/>
      <c r="N7" s="35">
        <f>H7*Parametri!$B$3</f>
        <v>11448.5</v>
      </c>
      <c r="O7" s="35">
        <f>I7*Parametri!$B$4</f>
        <v>2784.96</v>
      </c>
      <c r="P7" s="35">
        <f>F7*Parametri!$B$7</f>
        <v>3362.9300000000003</v>
      </c>
      <c r="Q7" s="35">
        <f>F7*Parametri!$B$8</f>
        <v>8665.050000000001</v>
      </c>
      <c r="R7" s="35">
        <f>I7*Parametri!$B$9</f>
        <v>2240.3999999999996</v>
      </c>
      <c r="S7" s="35">
        <f>F7*Parametri!$B$12</f>
        <v>19845.739999999998</v>
      </c>
      <c r="T7" s="35">
        <f>G7*Parametri!$B$13</f>
        <v>25773.11</v>
      </c>
      <c r="U7" s="36">
        <f>IF(J7="si",Parametri!$B$14,0)</f>
        <v>0</v>
      </c>
      <c r="V7" s="36">
        <f>IF(K7="si",Parametri!$B$15,0)</f>
        <v>0</v>
      </c>
      <c r="W7" s="36">
        <f>IF(L7="si",Parametri!$B$16,0)</f>
        <v>0</v>
      </c>
      <c r="X7" s="37">
        <f>IF(M7="si",Parametri!$B$17,0)</f>
        <v>0</v>
      </c>
      <c r="Y7" s="36">
        <f t="shared" si="0"/>
        <v>74120.69</v>
      </c>
      <c r="Z7" s="36">
        <f t="shared" si="1"/>
        <v>6930.98</v>
      </c>
    </row>
    <row r="8" spans="1:26" s="5" customFormat="1" ht="12.75">
      <c r="A8" s="45">
        <v>7</v>
      </c>
      <c r="B8" s="56" t="s">
        <v>1087</v>
      </c>
      <c r="C8" s="56" t="s">
        <v>1082</v>
      </c>
      <c r="D8" s="42" t="s">
        <v>1088</v>
      </c>
      <c r="E8" s="57" t="s">
        <v>66</v>
      </c>
      <c r="F8" s="1">
        <v>98</v>
      </c>
      <c r="G8" s="1">
        <v>98</v>
      </c>
      <c r="H8" s="1">
        <v>103</v>
      </c>
      <c r="I8" s="1">
        <v>31</v>
      </c>
      <c r="J8" s="66"/>
      <c r="K8" s="66"/>
      <c r="L8" s="66"/>
      <c r="M8" s="66"/>
      <c r="N8" s="35">
        <f>H8*Parametri!$B$3</f>
        <v>16845.65</v>
      </c>
      <c r="O8" s="35">
        <f>I8*Parametri!$B$4</f>
        <v>3597.2400000000002</v>
      </c>
      <c r="P8" s="35">
        <f>F8*Parametri!$B$7</f>
        <v>5402.740000000001</v>
      </c>
      <c r="Q8" s="35">
        <f>F8*Parametri!$B$8</f>
        <v>13920.900000000001</v>
      </c>
      <c r="R8" s="35">
        <f>I8*Parametri!$B$9</f>
        <v>2893.85</v>
      </c>
      <c r="S8" s="35">
        <f>F8*Parametri!$B$12</f>
        <v>31883.319999999996</v>
      </c>
      <c r="T8" s="35">
        <f>G8*Parametri!$B$13</f>
        <v>41405.979999999996</v>
      </c>
      <c r="U8" s="36">
        <f>IF(J8="si",Parametri!$B$14,0)</f>
        <v>0</v>
      </c>
      <c r="V8" s="36">
        <f>IF(K8="si",Parametri!$B$15,0)</f>
        <v>0</v>
      </c>
      <c r="W8" s="36">
        <f>IF(L8="si",Parametri!$B$16,0)</f>
        <v>0</v>
      </c>
      <c r="X8" s="37">
        <f>IF(M8="si",Parametri!$B$17,0)</f>
        <v>0</v>
      </c>
      <c r="Y8" s="36">
        <f t="shared" si="0"/>
        <v>115949.68</v>
      </c>
      <c r="Z8" s="36">
        <f t="shared" si="1"/>
        <v>10842.38</v>
      </c>
    </row>
    <row r="9" spans="1:26" s="5" customFormat="1" ht="12.75">
      <c r="A9" s="45">
        <v>8</v>
      </c>
      <c r="B9" s="56" t="s">
        <v>1089</v>
      </c>
      <c r="C9" s="56" t="s">
        <v>1082</v>
      </c>
      <c r="D9" s="42" t="s">
        <v>1090</v>
      </c>
      <c r="E9" s="57" t="s">
        <v>66</v>
      </c>
      <c r="F9" s="1">
        <v>98</v>
      </c>
      <c r="G9" s="1">
        <v>98</v>
      </c>
      <c r="H9" s="1">
        <v>102</v>
      </c>
      <c r="I9" s="1">
        <v>27</v>
      </c>
      <c r="J9" s="66"/>
      <c r="K9" s="66"/>
      <c r="L9" s="66"/>
      <c r="M9" s="65"/>
      <c r="N9" s="35">
        <f>H9*Parametri!$B$3</f>
        <v>16682.100000000002</v>
      </c>
      <c r="O9" s="35">
        <f>I9*Parametri!$B$4</f>
        <v>3133.0800000000004</v>
      </c>
      <c r="P9" s="35">
        <f>F9*Parametri!$B$7</f>
        <v>5402.740000000001</v>
      </c>
      <c r="Q9" s="35">
        <f>F9*Parametri!$B$8</f>
        <v>13920.900000000001</v>
      </c>
      <c r="R9" s="35">
        <f>I9*Parametri!$B$9</f>
        <v>2520.45</v>
      </c>
      <c r="S9" s="35">
        <f>F9*Parametri!$B$12</f>
        <v>31883.319999999996</v>
      </c>
      <c r="T9" s="35">
        <f>G9*Parametri!$B$13</f>
        <v>41405.979999999996</v>
      </c>
      <c r="U9" s="36">
        <f>IF(J9="si",Parametri!$B$14,0)</f>
        <v>0</v>
      </c>
      <c r="V9" s="36">
        <f>IF(K9="si",Parametri!$B$15,0)</f>
        <v>0</v>
      </c>
      <c r="W9" s="36">
        <f>IF(L9="si",Parametri!$B$16,0)</f>
        <v>0</v>
      </c>
      <c r="X9" s="37">
        <f>IF(M9="si",Parametri!$B$17,0)</f>
        <v>0</v>
      </c>
      <c r="Y9" s="36">
        <f t="shared" si="0"/>
        <v>114948.56999999999</v>
      </c>
      <c r="Z9" s="36">
        <f t="shared" si="1"/>
        <v>10748.77</v>
      </c>
    </row>
    <row r="10" spans="1:26" s="5" customFormat="1" ht="12.75">
      <c r="A10" s="45">
        <v>9</v>
      </c>
      <c r="B10" s="56" t="s">
        <v>1091</v>
      </c>
      <c r="C10" s="56" t="s">
        <v>1082</v>
      </c>
      <c r="D10" s="42" t="s">
        <v>1092</v>
      </c>
      <c r="E10" s="57" t="s">
        <v>66</v>
      </c>
      <c r="F10" s="1">
        <v>80</v>
      </c>
      <c r="G10" s="1">
        <v>80</v>
      </c>
      <c r="H10" s="1">
        <v>87</v>
      </c>
      <c r="I10" s="1">
        <v>24</v>
      </c>
      <c r="J10" s="66"/>
      <c r="K10" s="66"/>
      <c r="L10" s="66"/>
      <c r="M10" s="66"/>
      <c r="N10" s="35">
        <f>H10*Parametri!$B$3</f>
        <v>14228.85</v>
      </c>
      <c r="O10" s="35">
        <f>I10*Parametri!$B$4</f>
        <v>2784.96</v>
      </c>
      <c r="P10" s="35">
        <f>F10*Parametri!$B$7</f>
        <v>4410.400000000001</v>
      </c>
      <c r="Q10" s="35">
        <f>F10*Parametri!$B$8</f>
        <v>11364</v>
      </c>
      <c r="R10" s="35">
        <f>I10*Parametri!$B$9</f>
        <v>2240.3999999999996</v>
      </c>
      <c r="S10" s="35">
        <f>F10*Parametri!$B$12</f>
        <v>26027.199999999997</v>
      </c>
      <c r="T10" s="35">
        <f>G10*Parametri!$B$13</f>
        <v>33800.8</v>
      </c>
      <c r="U10" s="36">
        <f>IF(J10="si",Parametri!$B$14,0)</f>
        <v>0</v>
      </c>
      <c r="V10" s="36">
        <f>IF(K10="si",Parametri!$B$15,0)</f>
        <v>0</v>
      </c>
      <c r="W10" s="36">
        <f>IF(L10="si",Parametri!$B$16,0)</f>
        <v>0</v>
      </c>
      <c r="X10" s="37">
        <f>IF(M10="si",Parametri!$B$17,0)</f>
        <v>0</v>
      </c>
      <c r="Y10" s="36">
        <f t="shared" si="0"/>
        <v>94856.61000000002</v>
      </c>
      <c r="Z10" s="36">
        <f t="shared" si="1"/>
        <v>8869.98</v>
      </c>
    </row>
    <row r="11" spans="1:26" s="5" customFormat="1" ht="12.75">
      <c r="A11" s="45">
        <v>10</v>
      </c>
      <c r="B11" s="56" t="s">
        <v>1093</v>
      </c>
      <c r="C11" s="56" t="s">
        <v>1340</v>
      </c>
      <c r="D11" s="42" t="s">
        <v>1094</v>
      </c>
      <c r="E11" s="57" t="s">
        <v>66</v>
      </c>
      <c r="F11" s="1">
        <v>41</v>
      </c>
      <c r="G11" s="1">
        <v>41</v>
      </c>
      <c r="H11" s="1">
        <v>42</v>
      </c>
      <c r="I11" s="1">
        <v>15</v>
      </c>
      <c r="J11" s="66"/>
      <c r="K11" s="66"/>
      <c r="L11" s="66"/>
      <c r="M11" s="108" t="s">
        <v>83</v>
      </c>
      <c r="N11" s="35">
        <f>H11*Parametri!$B$3</f>
        <v>6869.1</v>
      </c>
      <c r="O11" s="35">
        <f>I11*Parametri!$B$4</f>
        <v>1740.6000000000001</v>
      </c>
      <c r="P11" s="35">
        <f>F11*Parametri!$B$7</f>
        <v>2260.33</v>
      </c>
      <c r="Q11" s="35">
        <f>F11*Parametri!$B$8</f>
        <v>5824.05</v>
      </c>
      <c r="R11" s="35">
        <f>I11*Parametri!$B$9</f>
        <v>1400.25</v>
      </c>
      <c r="S11" s="35">
        <f>F11*Parametri!$B$12</f>
        <v>13338.939999999999</v>
      </c>
      <c r="T11" s="35">
        <f>G11*Parametri!$B$13</f>
        <v>17322.91</v>
      </c>
      <c r="U11" s="36">
        <f>IF(J11="si",Parametri!$B$14,0)</f>
        <v>0</v>
      </c>
      <c r="V11" s="36">
        <f>IF(K11="si",Parametri!$B$15,0)</f>
        <v>0</v>
      </c>
      <c r="W11" s="36">
        <f>IF(L11="si",Parametri!$B$16,0)</f>
        <v>0</v>
      </c>
      <c r="X11" s="37">
        <f>IF(M11="si",Parametri!$B$17,0)</f>
        <v>938.92</v>
      </c>
      <c r="Y11" s="36">
        <f t="shared" si="0"/>
        <v>49695.1</v>
      </c>
      <c r="Z11" s="36">
        <f t="shared" si="1"/>
        <v>4646.96</v>
      </c>
    </row>
    <row r="12" spans="1:26" s="5" customFormat="1" ht="12.75">
      <c r="A12" s="45">
        <v>11</v>
      </c>
      <c r="B12" s="56" t="s">
        <v>1095</v>
      </c>
      <c r="C12" s="56" t="s">
        <v>1340</v>
      </c>
      <c r="D12" s="42" t="s">
        <v>1096</v>
      </c>
      <c r="E12" s="57" t="s">
        <v>66</v>
      </c>
      <c r="F12" s="1">
        <v>56</v>
      </c>
      <c r="G12" s="1">
        <v>56</v>
      </c>
      <c r="H12" s="1">
        <v>60</v>
      </c>
      <c r="I12" s="1">
        <v>19</v>
      </c>
      <c r="J12" s="66"/>
      <c r="K12" s="66"/>
      <c r="L12" s="66"/>
      <c r="M12" s="66"/>
      <c r="N12" s="35">
        <f>H12*Parametri!$B$3</f>
        <v>9813</v>
      </c>
      <c r="O12" s="35">
        <f>I12*Parametri!$B$4</f>
        <v>2204.76</v>
      </c>
      <c r="P12" s="35">
        <f>F12*Parametri!$B$7</f>
        <v>3087.28</v>
      </c>
      <c r="Q12" s="35">
        <f>F12*Parametri!$B$8</f>
        <v>7954.800000000001</v>
      </c>
      <c r="R12" s="35">
        <f>I12*Parametri!$B$9</f>
        <v>1773.6499999999999</v>
      </c>
      <c r="S12" s="35">
        <f>F12*Parametri!$B$12</f>
        <v>18219.039999999997</v>
      </c>
      <c r="T12" s="35">
        <f>G12*Parametri!$B$13</f>
        <v>23660.559999999998</v>
      </c>
      <c r="U12" s="36">
        <f>IF(J12="si",Parametri!$B$14,0)</f>
        <v>0</v>
      </c>
      <c r="V12" s="36">
        <f>IF(K12="si",Parametri!$B$15,0)</f>
        <v>0</v>
      </c>
      <c r="W12" s="36">
        <f>IF(L12="si",Parametri!$B$16,0)</f>
        <v>0</v>
      </c>
      <c r="X12" s="37">
        <f>IF(M12="si",Parametri!$B$17,0)</f>
        <v>0</v>
      </c>
      <c r="Y12" s="36">
        <f t="shared" si="0"/>
        <v>66713.09</v>
      </c>
      <c r="Z12" s="36">
        <f t="shared" si="1"/>
        <v>6238.3</v>
      </c>
    </row>
    <row r="13" spans="1:26" s="5" customFormat="1" ht="12.75">
      <c r="A13" s="45">
        <v>12</v>
      </c>
      <c r="B13" s="56" t="s">
        <v>1097</v>
      </c>
      <c r="C13" s="56" t="s">
        <v>1341</v>
      </c>
      <c r="D13" s="42" t="s">
        <v>1098</v>
      </c>
      <c r="E13" s="57" t="s">
        <v>66</v>
      </c>
      <c r="F13" s="1">
        <v>52</v>
      </c>
      <c r="G13" s="1">
        <v>52</v>
      </c>
      <c r="H13" s="1">
        <v>60</v>
      </c>
      <c r="I13" s="1">
        <v>28</v>
      </c>
      <c r="J13" s="66"/>
      <c r="K13" s="66"/>
      <c r="L13" s="66"/>
      <c r="M13" s="66"/>
      <c r="N13" s="35">
        <f>H13*Parametri!$B$3</f>
        <v>9813</v>
      </c>
      <c r="O13" s="35">
        <f>I13*Parametri!$B$4</f>
        <v>3249.1200000000003</v>
      </c>
      <c r="P13" s="35">
        <f>F13*Parametri!$B$7</f>
        <v>2866.76</v>
      </c>
      <c r="Q13" s="35">
        <f>F13*Parametri!$B$8</f>
        <v>7386.6</v>
      </c>
      <c r="R13" s="35">
        <f>I13*Parametri!$B$9</f>
        <v>2613.7999999999997</v>
      </c>
      <c r="S13" s="35">
        <f>F13*Parametri!$B$12</f>
        <v>16917.68</v>
      </c>
      <c r="T13" s="35">
        <f>G13*Parametri!$B$13</f>
        <v>21970.52</v>
      </c>
      <c r="U13" s="36">
        <f>IF(J13="si",Parametri!$B$14,0)</f>
        <v>0</v>
      </c>
      <c r="V13" s="36">
        <f>IF(K13="si",Parametri!$B$15,0)</f>
        <v>0</v>
      </c>
      <c r="W13" s="36">
        <f>IF(L13="si",Parametri!$B$16,0)</f>
        <v>0</v>
      </c>
      <c r="X13" s="37">
        <f>IF(M13="si",Parametri!$B$17,0)</f>
        <v>0</v>
      </c>
      <c r="Y13" s="36">
        <f t="shared" si="0"/>
        <v>64817.48000000001</v>
      </c>
      <c r="Z13" s="36">
        <f t="shared" si="1"/>
        <v>6061.04</v>
      </c>
    </row>
    <row r="14" spans="1:26" s="5" customFormat="1" ht="12.75">
      <c r="A14" s="45">
        <v>13</v>
      </c>
      <c r="B14" s="56" t="s">
        <v>1099</v>
      </c>
      <c r="C14" s="56" t="s">
        <v>1341</v>
      </c>
      <c r="D14" s="42" t="s">
        <v>1100</v>
      </c>
      <c r="E14" s="57" t="s">
        <v>66</v>
      </c>
      <c r="F14" s="1">
        <v>91</v>
      </c>
      <c r="G14" s="1">
        <v>91</v>
      </c>
      <c r="H14" s="1">
        <v>104</v>
      </c>
      <c r="I14" s="1">
        <v>46</v>
      </c>
      <c r="J14" s="66"/>
      <c r="K14" s="66"/>
      <c r="L14" s="66"/>
      <c r="M14" s="108" t="s">
        <v>83</v>
      </c>
      <c r="N14" s="35">
        <f>H14*Parametri!$B$3</f>
        <v>17009.2</v>
      </c>
      <c r="O14" s="35">
        <f>I14*Parametri!$B$4</f>
        <v>5337.84</v>
      </c>
      <c r="P14" s="35">
        <f>F14*Parametri!$B$7</f>
        <v>5016.83</v>
      </c>
      <c r="Q14" s="35">
        <f>F14*Parametri!$B$8</f>
        <v>12926.550000000001</v>
      </c>
      <c r="R14" s="35">
        <f>I14*Parametri!$B$9</f>
        <v>4294.099999999999</v>
      </c>
      <c r="S14" s="35">
        <f>F14*Parametri!$B$12</f>
        <v>29605.94</v>
      </c>
      <c r="T14" s="35">
        <f>G14*Parametri!$B$13</f>
        <v>38448.409999999996</v>
      </c>
      <c r="U14" s="36">
        <f>IF(J14="si",Parametri!$B$14,0)</f>
        <v>0</v>
      </c>
      <c r="V14" s="36">
        <f>IF(K14="si",Parametri!$B$15,0)</f>
        <v>0</v>
      </c>
      <c r="W14" s="36">
        <f>IF(L14="si",Parametri!$B$16,0)</f>
        <v>0</v>
      </c>
      <c r="X14" s="37">
        <f>IF(M14="si",Parametri!$B$17,0)</f>
        <v>938.92</v>
      </c>
      <c r="Y14" s="36">
        <f t="shared" si="0"/>
        <v>113577.79</v>
      </c>
      <c r="Z14" s="36">
        <f t="shared" si="1"/>
        <v>10620.59</v>
      </c>
    </row>
    <row r="15" spans="1:26" s="5" customFormat="1" ht="12.75">
      <c r="A15" s="45">
        <v>14</v>
      </c>
      <c r="B15" s="56" t="s">
        <v>1101</v>
      </c>
      <c r="C15" s="56" t="s">
        <v>1341</v>
      </c>
      <c r="D15" s="42" t="s">
        <v>1102</v>
      </c>
      <c r="E15" s="57" t="s">
        <v>66</v>
      </c>
      <c r="F15" s="1">
        <v>77</v>
      </c>
      <c r="G15" s="1">
        <v>77</v>
      </c>
      <c r="H15" s="1">
        <v>85</v>
      </c>
      <c r="I15" s="1">
        <v>35</v>
      </c>
      <c r="J15" s="66"/>
      <c r="K15" s="66"/>
      <c r="L15" s="66"/>
      <c r="M15" s="108" t="s">
        <v>83</v>
      </c>
      <c r="N15" s="35">
        <f>H15*Parametri!$B$3</f>
        <v>13901.750000000002</v>
      </c>
      <c r="O15" s="35">
        <f>I15*Parametri!$B$4</f>
        <v>4061.4</v>
      </c>
      <c r="P15" s="35">
        <f>F15*Parametri!$B$7</f>
        <v>4245.01</v>
      </c>
      <c r="Q15" s="35">
        <f>F15*Parametri!$B$8</f>
        <v>10937.85</v>
      </c>
      <c r="R15" s="35">
        <f>I15*Parametri!$B$9</f>
        <v>3267.25</v>
      </c>
      <c r="S15" s="35">
        <f>F15*Parametri!$B$12</f>
        <v>25051.179999999997</v>
      </c>
      <c r="T15" s="35">
        <f>G15*Parametri!$B$13</f>
        <v>32533.27</v>
      </c>
      <c r="U15" s="36">
        <f>IF(J15="si",Parametri!$B$14,0)</f>
        <v>0</v>
      </c>
      <c r="V15" s="36">
        <f>IF(K15="si",Parametri!$B$15,0)</f>
        <v>0</v>
      </c>
      <c r="W15" s="36">
        <f>IF(L15="si",Parametri!$B$16,0)</f>
        <v>0</v>
      </c>
      <c r="X15" s="37">
        <f>IF(M15="si",Parametri!$B$17,0)</f>
        <v>938.92</v>
      </c>
      <c r="Y15" s="36">
        <f t="shared" si="0"/>
        <v>94936.63</v>
      </c>
      <c r="Z15" s="36">
        <f t="shared" si="1"/>
        <v>8877.46</v>
      </c>
    </row>
    <row r="16" spans="1:26" s="5" customFormat="1" ht="12.75">
      <c r="A16" s="45">
        <v>15</v>
      </c>
      <c r="B16" s="56" t="s">
        <v>1103</v>
      </c>
      <c r="C16" s="56" t="s">
        <v>1341</v>
      </c>
      <c r="D16" s="42" t="s">
        <v>1104</v>
      </c>
      <c r="E16" s="57" t="s">
        <v>66</v>
      </c>
      <c r="F16" s="1">
        <v>253</v>
      </c>
      <c r="G16" s="1">
        <v>253</v>
      </c>
      <c r="H16" s="1">
        <v>261</v>
      </c>
      <c r="I16" s="1">
        <v>94</v>
      </c>
      <c r="J16" s="66"/>
      <c r="K16" s="66"/>
      <c r="L16" s="66"/>
      <c r="M16" s="108" t="s">
        <v>83</v>
      </c>
      <c r="N16" s="35">
        <f>H16*Parametri!$B$3</f>
        <v>42686.55</v>
      </c>
      <c r="O16" s="35">
        <f>I16*Parametri!$B$4</f>
        <v>10907.76</v>
      </c>
      <c r="P16" s="35">
        <f>F16*Parametri!$B$7</f>
        <v>13947.890000000001</v>
      </c>
      <c r="Q16" s="35">
        <f>F16*Parametri!$B$8</f>
        <v>35938.65</v>
      </c>
      <c r="R16" s="35">
        <f>I16*Parametri!$B$9</f>
        <v>8774.9</v>
      </c>
      <c r="S16" s="35">
        <f>F16*Parametri!$B$12</f>
        <v>82311.01999999999</v>
      </c>
      <c r="T16" s="35">
        <f>G16*Parametri!$B$13</f>
        <v>106895.03</v>
      </c>
      <c r="U16" s="36">
        <f>IF(J16="si",Parametri!$B$14,0)</f>
        <v>0</v>
      </c>
      <c r="V16" s="36">
        <f>IF(K16="si",Parametri!$B$15,0)</f>
        <v>0</v>
      </c>
      <c r="W16" s="36">
        <f>IF(L16="si",Parametri!$B$16,0)</f>
        <v>0</v>
      </c>
      <c r="X16" s="37">
        <f>IF(M16="si",Parametri!$B$17,0)</f>
        <v>938.92</v>
      </c>
      <c r="Y16" s="36">
        <f t="shared" si="0"/>
        <v>302400.72</v>
      </c>
      <c r="Z16" s="36">
        <f t="shared" si="1"/>
        <v>28277.3</v>
      </c>
    </row>
    <row r="17" spans="1:26" s="5" customFormat="1" ht="12.75">
      <c r="A17" s="45">
        <v>16</v>
      </c>
      <c r="B17" s="56" t="s">
        <v>1105</v>
      </c>
      <c r="C17" s="56" t="s">
        <v>1341</v>
      </c>
      <c r="D17" s="42" t="s">
        <v>1106</v>
      </c>
      <c r="E17" s="57" t="s">
        <v>66</v>
      </c>
      <c r="F17" s="1">
        <v>128</v>
      </c>
      <c r="G17" s="1">
        <v>128</v>
      </c>
      <c r="H17" s="1">
        <v>136</v>
      </c>
      <c r="I17" s="1">
        <v>54</v>
      </c>
      <c r="J17" s="66"/>
      <c r="K17" s="66"/>
      <c r="L17" s="66"/>
      <c r="M17" s="66"/>
      <c r="N17" s="35">
        <f>H17*Parametri!$B$3</f>
        <v>22242.800000000003</v>
      </c>
      <c r="O17" s="35">
        <f>I17*Parametri!$B$4</f>
        <v>6266.160000000001</v>
      </c>
      <c r="P17" s="35">
        <f>F17*Parametri!$B$7</f>
        <v>7056.64</v>
      </c>
      <c r="Q17" s="35">
        <f>F17*Parametri!$B$8</f>
        <v>18182.4</v>
      </c>
      <c r="R17" s="35">
        <f>I17*Parametri!$B$9</f>
        <v>5040.9</v>
      </c>
      <c r="S17" s="35">
        <f>F17*Parametri!$B$12</f>
        <v>41643.52</v>
      </c>
      <c r="T17" s="35">
        <f>G17*Parametri!$B$13</f>
        <v>54081.28</v>
      </c>
      <c r="U17" s="36">
        <f>IF(J17="si",Parametri!$B$14,0)</f>
        <v>0</v>
      </c>
      <c r="V17" s="36">
        <f>IF(K17="si",Parametri!$B$15,0)</f>
        <v>0</v>
      </c>
      <c r="W17" s="36">
        <f>IF(L17="si",Parametri!$B$16,0)</f>
        <v>0</v>
      </c>
      <c r="X17" s="37">
        <f>IF(M17="si",Parametri!$B$17,0)</f>
        <v>0</v>
      </c>
      <c r="Y17" s="36">
        <f t="shared" si="0"/>
        <v>154513.7</v>
      </c>
      <c r="Z17" s="36">
        <f t="shared" si="1"/>
        <v>14448.48</v>
      </c>
    </row>
    <row r="18" spans="1:26" s="5" customFormat="1" ht="12.75">
      <c r="A18" s="45">
        <v>17</v>
      </c>
      <c r="B18" s="56" t="s">
        <v>1107</v>
      </c>
      <c r="C18" s="56" t="s">
        <v>1341</v>
      </c>
      <c r="D18" s="42" t="s">
        <v>1108</v>
      </c>
      <c r="E18" s="57" t="s">
        <v>66</v>
      </c>
      <c r="F18" s="1">
        <v>175</v>
      </c>
      <c r="G18" s="1">
        <v>175</v>
      </c>
      <c r="H18" s="1">
        <v>184</v>
      </c>
      <c r="I18" s="1">
        <v>71</v>
      </c>
      <c r="J18" s="66"/>
      <c r="K18" s="66"/>
      <c r="L18" s="66"/>
      <c r="M18" s="108" t="s">
        <v>83</v>
      </c>
      <c r="N18" s="35">
        <f>H18*Parametri!$B$3</f>
        <v>30093.2</v>
      </c>
      <c r="O18" s="35">
        <f>I18*Parametri!$B$4</f>
        <v>8238.84</v>
      </c>
      <c r="P18" s="35">
        <f>F18*Parametri!$B$7</f>
        <v>9647.75</v>
      </c>
      <c r="Q18" s="35">
        <f>F18*Parametri!$B$8</f>
        <v>24858.750000000004</v>
      </c>
      <c r="R18" s="35">
        <f>I18*Parametri!$B$9</f>
        <v>6627.849999999999</v>
      </c>
      <c r="S18" s="35">
        <f>F18*Parametri!$B$12</f>
        <v>56934.49999999999</v>
      </c>
      <c r="T18" s="35">
        <f>G18*Parametri!$B$13</f>
        <v>73939.25</v>
      </c>
      <c r="U18" s="36">
        <f>IF(J18="si",Parametri!$B$14,0)</f>
        <v>0</v>
      </c>
      <c r="V18" s="36">
        <f>IF(K18="si",Parametri!$B$15,0)</f>
        <v>0</v>
      </c>
      <c r="W18" s="36">
        <f>IF(L18="si",Parametri!$B$16,0)</f>
        <v>0</v>
      </c>
      <c r="X18" s="37">
        <f>IF(M18="si",Parametri!$B$17,0)</f>
        <v>938.92</v>
      </c>
      <c r="Y18" s="36">
        <f aca="true" t="shared" si="2" ref="Y18:Y23">SUM(N18:X18)</f>
        <v>211279.06000000003</v>
      </c>
      <c r="Z18" s="36">
        <f aca="true" t="shared" si="3" ref="Z18:Z23">ROUND((Y18/90.9*100)*8.5%,2)</f>
        <v>19756.57</v>
      </c>
    </row>
    <row r="19" spans="1:26" s="5" customFormat="1" ht="12.75">
      <c r="A19" s="45">
        <v>18</v>
      </c>
      <c r="B19" s="56" t="s">
        <v>1109</v>
      </c>
      <c r="C19" s="56" t="s">
        <v>1341</v>
      </c>
      <c r="D19" s="42" t="s">
        <v>1110</v>
      </c>
      <c r="E19" s="57" t="s">
        <v>66</v>
      </c>
      <c r="F19" s="1">
        <v>139</v>
      </c>
      <c r="G19" s="1">
        <v>139</v>
      </c>
      <c r="H19" s="1">
        <v>143</v>
      </c>
      <c r="I19" s="1">
        <v>62</v>
      </c>
      <c r="J19" s="66"/>
      <c r="K19" s="66"/>
      <c r="L19" s="66"/>
      <c r="M19" s="66"/>
      <c r="N19" s="35">
        <f>H19*Parametri!$B$3</f>
        <v>23387.65</v>
      </c>
      <c r="O19" s="35">
        <f>I19*Parametri!$B$4</f>
        <v>7194.4800000000005</v>
      </c>
      <c r="P19" s="35">
        <f>F19*Parametri!$B$7</f>
        <v>7663.070000000001</v>
      </c>
      <c r="Q19" s="35">
        <f>F19*Parametri!$B$8</f>
        <v>19744.95</v>
      </c>
      <c r="R19" s="35">
        <f>I19*Parametri!$B$9</f>
        <v>5787.7</v>
      </c>
      <c r="S19" s="35">
        <f>F19*Parametri!$B$12</f>
        <v>45222.259999999995</v>
      </c>
      <c r="T19" s="35">
        <f>G19*Parametri!$B$13</f>
        <v>58728.89</v>
      </c>
      <c r="U19" s="36">
        <f>IF(J19="si",Parametri!$B$14,0)</f>
        <v>0</v>
      </c>
      <c r="V19" s="36">
        <f>IF(K19="si",Parametri!$B$15,0)</f>
        <v>0</v>
      </c>
      <c r="W19" s="36">
        <f>IF(L19="si",Parametri!$B$16,0)</f>
        <v>0</v>
      </c>
      <c r="X19" s="37">
        <f>IF(M19="si",Parametri!$B$17,0)</f>
        <v>0</v>
      </c>
      <c r="Y19" s="36">
        <f t="shared" si="2"/>
        <v>167729</v>
      </c>
      <c r="Z19" s="36">
        <f t="shared" si="3"/>
        <v>15684.23</v>
      </c>
    </row>
    <row r="20" spans="1:26" s="5" customFormat="1" ht="12.75">
      <c r="A20" s="45">
        <v>19</v>
      </c>
      <c r="B20" s="56" t="s">
        <v>1111</v>
      </c>
      <c r="C20" s="56" t="s">
        <v>1341</v>
      </c>
      <c r="D20" s="42" t="s">
        <v>1112</v>
      </c>
      <c r="E20" s="57" t="s">
        <v>66</v>
      </c>
      <c r="F20" s="1">
        <v>75</v>
      </c>
      <c r="G20" s="1">
        <v>75</v>
      </c>
      <c r="H20" s="1">
        <v>79</v>
      </c>
      <c r="I20" s="1">
        <v>34</v>
      </c>
      <c r="J20" s="66"/>
      <c r="K20" s="66"/>
      <c r="L20" s="66"/>
      <c r="M20" s="66"/>
      <c r="N20" s="35">
        <f>H20*Parametri!$B$3</f>
        <v>12920.45</v>
      </c>
      <c r="O20" s="35">
        <f>I20*Parametri!$B$4</f>
        <v>3945.36</v>
      </c>
      <c r="P20" s="35">
        <f>F20*Parametri!$B$7</f>
        <v>4134.75</v>
      </c>
      <c r="Q20" s="35">
        <f>F20*Parametri!$B$8</f>
        <v>10653.75</v>
      </c>
      <c r="R20" s="35">
        <f>I20*Parametri!$B$9</f>
        <v>3173.8999999999996</v>
      </c>
      <c r="S20" s="35">
        <f>F20*Parametri!$B$12</f>
        <v>24400.499999999996</v>
      </c>
      <c r="T20" s="35">
        <f>G20*Parametri!$B$13</f>
        <v>31688.25</v>
      </c>
      <c r="U20" s="36">
        <f>IF(J20="si",Parametri!$B$14,0)</f>
        <v>0</v>
      </c>
      <c r="V20" s="36">
        <f>IF(K20="si",Parametri!$B$15,0)</f>
        <v>0</v>
      </c>
      <c r="W20" s="36">
        <f>IF(L20="si",Parametri!$B$16,0)</f>
        <v>0</v>
      </c>
      <c r="X20" s="37">
        <f>IF(M20="si",Parametri!$B$17,0)</f>
        <v>0</v>
      </c>
      <c r="Y20" s="36">
        <f t="shared" si="2"/>
        <v>90916.95999999999</v>
      </c>
      <c r="Z20" s="36">
        <f t="shared" si="3"/>
        <v>8501.59</v>
      </c>
    </row>
    <row r="21" spans="1:26" s="5" customFormat="1" ht="12.75">
      <c r="A21" s="45">
        <v>20</v>
      </c>
      <c r="B21" s="56" t="s">
        <v>1113</v>
      </c>
      <c r="C21" s="56" t="s">
        <v>1341</v>
      </c>
      <c r="D21" s="42" t="s">
        <v>1114</v>
      </c>
      <c r="E21" s="57" t="s">
        <v>66</v>
      </c>
      <c r="F21" s="1">
        <v>63</v>
      </c>
      <c r="G21" s="1">
        <v>63</v>
      </c>
      <c r="H21" s="1">
        <v>68</v>
      </c>
      <c r="I21" s="1">
        <v>31</v>
      </c>
      <c r="J21" s="66"/>
      <c r="K21" s="66"/>
      <c r="L21" s="66"/>
      <c r="M21" s="66"/>
      <c r="N21" s="35">
        <f>H21*Parametri!$B$3</f>
        <v>11121.400000000001</v>
      </c>
      <c r="O21" s="35">
        <f>I21*Parametri!$B$4</f>
        <v>3597.2400000000002</v>
      </c>
      <c r="P21" s="35">
        <f>F21*Parametri!$B$7</f>
        <v>3473.19</v>
      </c>
      <c r="Q21" s="35">
        <f>F21*Parametri!$B$8</f>
        <v>8949.150000000001</v>
      </c>
      <c r="R21" s="35">
        <f>I21*Parametri!$B$9</f>
        <v>2893.85</v>
      </c>
      <c r="S21" s="35">
        <f>F21*Parametri!$B$12</f>
        <v>20496.42</v>
      </c>
      <c r="T21" s="35">
        <f>G21*Parametri!$B$13</f>
        <v>26618.13</v>
      </c>
      <c r="U21" s="36">
        <f>IF(J21="si",Parametri!$B$14,0)</f>
        <v>0</v>
      </c>
      <c r="V21" s="36">
        <f>IF(K21="si",Parametri!$B$15,0)</f>
        <v>0</v>
      </c>
      <c r="W21" s="36">
        <f>IF(L21="si",Parametri!$B$16,0)</f>
        <v>0</v>
      </c>
      <c r="X21" s="37">
        <f>IF(M21="si",Parametri!$B$17,0)</f>
        <v>0</v>
      </c>
      <c r="Y21" s="36">
        <f t="shared" si="2"/>
        <v>77149.38</v>
      </c>
      <c r="Z21" s="36">
        <f t="shared" si="3"/>
        <v>7214.19</v>
      </c>
    </row>
    <row r="22" spans="1:26" s="5" customFormat="1" ht="12.75">
      <c r="A22" s="45">
        <v>21</v>
      </c>
      <c r="B22" s="56" t="s">
        <v>1115</v>
      </c>
      <c r="C22" s="56" t="s">
        <v>1342</v>
      </c>
      <c r="D22" s="42" t="s">
        <v>1116</v>
      </c>
      <c r="E22" s="57" t="s">
        <v>192</v>
      </c>
      <c r="F22" s="1">
        <v>81</v>
      </c>
      <c r="G22" s="1">
        <v>81</v>
      </c>
      <c r="H22" s="1">
        <v>84</v>
      </c>
      <c r="I22" s="1">
        <v>24</v>
      </c>
      <c r="J22" s="66"/>
      <c r="K22" s="66"/>
      <c r="L22" s="66"/>
      <c r="M22" s="66"/>
      <c r="N22" s="35">
        <f>H22*Parametri!$B$3</f>
        <v>13738.2</v>
      </c>
      <c r="O22" s="35">
        <f>I22*Parametri!$B$4</f>
        <v>2784.96</v>
      </c>
      <c r="P22" s="35">
        <f>F22*Parametri!$B$7</f>
        <v>4465.530000000001</v>
      </c>
      <c r="Q22" s="35">
        <f>F22*Parametri!$B$8</f>
        <v>11506.050000000001</v>
      </c>
      <c r="R22" s="35">
        <f>I22*Parametri!$B$9</f>
        <v>2240.3999999999996</v>
      </c>
      <c r="S22" s="35">
        <f>F22*Parametri!$B$12</f>
        <v>26352.539999999997</v>
      </c>
      <c r="T22" s="35">
        <f>G22*Parametri!$B$13</f>
        <v>34223.31</v>
      </c>
      <c r="U22" s="36">
        <f>IF(J22="si",Parametri!$B$14,0)</f>
        <v>0</v>
      </c>
      <c r="V22" s="36">
        <f>IF(K22="si",Parametri!$B$15,0)</f>
        <v>0</v>
      </c>
      <c r="W22" s="36">
        <f>IF(L22="si",Parametri!$B$16,0)</f>
        <v>0</v>
      </c>
      <c r="X22" s="37">
        <f>IF(M22="si",Parametri!$B$17,0)</f>
        <v>0</v>
      </c>
      <c r="Y22" s="36">
        <f t="shared" si="2"/>
        <v>95310.99</v>
      </c>
      <c r="Z22" s="36">
        <f t="shared" si="3"/>
        <v>8912.47</v>
      </c>
    </row>
    <row r="23" spans="1:229" s="5" customFormat="1" ht="12.75">
      <c r="A23" s="45">
        <v>22</v>
      </c>
      <c r="B23" s="56" t="s">
        <v>1117</v>
      </c>
      <c r="C23" s="56" t="s">
        <v>1343</v>
      </c>
      <c r="D23" s="42" t="s">
        <v>1118</v>
      </c>
      <c r="E23" s="58" t="s">
        <v>192</v>
      </c>
      <c r="F23" s="1">
        <v>70</v>
      </c>
      <c r="G23" s="1">
        <v>70</v>
      </c>
      <c r="H23" s="1">
        <v>75</v>
      </c>
      <c r="I23" s="1">
        <v>20</v>
      </c>
      <c r="J23" s="66"/>
      <c r="K23" s="66"/>
      <c r="L23" s="66"/>
      <c r="M23" s="113"/>
      <c r="N23" s="35">
        <f>H23*Parametri!$B$3</f>
        <v>12266.25</v>
      </c>
      <c r="O23" s="35">
        <f>I23*Parametri!$B$4</f>
        <v>2320.8</v>
      </c>
      <c r="P23" s="35">
        <f>F23*Parametri!$B$7</f>
        <v>3859.1000000000004</v>
      </c>
      <c r="Q23" s="35">
        <f>F23*Parametri!$B$8</f>
        <v>9943.5</v>
      </c>
      <c r="R23" s="35">
        <f>I23*Parametri!$B$9</f>
        <v>1867</v>
      </c>
      <c r="S23" s="35">
        <f>F23*Parametri!$B$12</f>
        <v>22773.8</v>
      </c>
      <c r="T23" s="35">
        <f>G23*Parametri!$B$13</f>
        <v>29575.7</v>
      </c>
      <c r="U23" s="36">
        <f>IF(J23="si",Parametri!$B$14,0)</f>
        <v>0</v>
      </c>
      <c r="V23" s="36">
        <f>IF(K23="si",Parametri!$B$15,0)</f>
        <v>0</v>
      </c>
      <c r="W23" s="36">
        <f>IF(L23="si",Parametri!$B$16,0)</f>
        <v>0</v>
      </c>
      <c r="X23" s="37">
        <f>IF(M23="si",Parametri!$B$17,0)</f>
        <v>0</v>
      </c>
      <c r="Y23" s="36">
        <f t="shared" si="2"/>
        <v>82606.15</v>
      </c>
      <c r="Z23" s="36">
        <f t="shared" si="3"/>
        <v>7724.45</v>
      </c>
      <c r="HS23" s="4"/>
      <c r="HT23" s="4"/>
      <c r="HU23" s="4"/>
    </row>
    <row r="24" spans="1:229" ht="12.75">
      <c r="A24" s="45">
        <v>23</v>
      </c>
      <c r="B24" s="56" t="s">
        <v>1119</v>
      </c>
      <c r="C24" s="56" t="s">
        <v>1341</v>
      </c>
      <c r="D24" s="42" t="s">
        <v>1120</v>
      </c>
      <c r="E24" s="57" t="s">
        <v>1121</v>
      </c>
      <c r="F24" s="1">
        <v>87</v>
      </c>
      <c r="G24" s="1">
        <v>87</v>
      </c>
      <c r="H24" s="1">
        <v>100</v>
      </c>
      <c r="I24" s="1">
        <v>38</v>
      </c>
      <c r="J24" s="66"/>
      <c r="K24" s="66"/>
      <c r="L24" s="66"/>
      <c r="M24" s="66"/>
      <c r="N24" s="35">
        <f>H24*Parametri!$B$3</f>
        <v>16355.000000000002</v>
      </c>
      <c r="O24" s="35">
        <f>I24*Parametri!$B$4</f>
        <v>4409.52</v>
      </c>
      <c r="P24" s="35">
        <f>F24*Parametri!$B$7</f>
        <v>4796.31</v>
      </c>
      <c r="Q24" s="35">
        <f>F24*Parametri!$B$8</f>
        <v>12358.35</v>
      </c>
      <c r="R24" s="35">
        <f>I24*Parametri!$B$9</f>
        <v>3547.2999999999997</v>
      </c>
      <c r="S24" s="35">
        <f>F24*Parametri!$B$12</f>
        <v>28304.579999999998</v>
      </c>
      <c r="T24" s="35">
        <f>G24*Parametri!$B$13</f>
        <v>36758.37</v>
      </c>
      <c r="U24" s="36">
        <f>IF(J24="si",Parametri!$B$14,0)</f>
        <v>0</v>
      </c>
      <c r="V24" s="36">
        <f>IF(K24="si",Parametri!$B$15,0)</f>
        <v>0</v>
      </c>
      <c r="W24" s="36">
        <f>IF(L24="si",Parametri!$B$16,0)</f>
        <v>0</v>
      </c>
      <c r="X24" s="37">
        <f>IF(M24="si",Parametri!$B$17,0)</f>
        <v>0</v>
      </c>
      <c r="Y24" s="36">
        <f aca="true" t="shared" si="4" ref="Y24:Y32">SUM(N24:X24)</f>
        <v>106529.43000000002</v>
      </c>
      <c r="Z24" s="36">
        <f aca="true" t="shared" si="5" ref="Z24:Z32">ROUND((Y24/90.9*100)*8.5%,2)</f>
        <v>9961.5</v>
      </c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</row>
    <row r="25" spans="1:229" ht="12.75">
      <c r="A25" s="45">
        <v>24</v>
      </c>
      <c r="B25" s="56" t="s">
        <v>1122</v>
      </c>
      <c r="C25" s="56" t="s">
        <v>1339</v>
      </c>
      <c r="D25" s="42" t="s">
        <v>1123</v>
      </c>
      <c r="E25" s="57" t="s">
        <v>548</v>
      </c>
      <c r="F25" s="1">
        <v>65</v>
      </c>
      <c r="G25" s="1">
        <v>65</v>
      </c>
      <c r="H25" s="1">
        <v>69</v>
      </c>
      <c r="I25" s="1">
        <v>22</v>
      </c>
      <c r="J25" s="66"/>
      <c r="K25" s="66"/>
      <c r="L25" s="66"/>
      <c r="M25" s="66"/>
      <c r="N25" s="35">
        <f>H25*Parametri!$B$3</f>
        <v>11284.95</v>
      </c>
      <c r="O25" s="35">
        <f>I25*Parametri!$B$4</f>
        <v>2552.88</v>
      </c>
      <c r="P25" s="35">
        <f>F25*Parametri!$B$7</f>
        <v>3583.4500000000003</v>
      </c>
      <c r="Q25" s="35">
        <f>F25*Parametri!$B$8</f>
        <v>9233.25</v>
      </c>
      <c r="R25" s="35">
        <f>I25*Parametri!$B$9</f>
        <v>2053.7</v>
      </c>
      <c r="S25" s="35">
        <f>F25*Parametri!$B$12</f>
        <v>21147.1</v>
      </c>
      <c r="T25" s="35">
        <f>G25*Parametri!$B$13</f>
        <v>27463.149999999998</v>
      </c>
      <c r="U25" s="36">
        <f>IF(J25="si",Parametri!$B$14,0)</f>
        <v>0</v>
      </c>
      <c r="V25" s="36">
        <f>IF(K25="si",Parametri!$B$15,0)</f>
        <v>0</v>
      </c>
      <c r="W25" s="36">
        <f>IF(L25="si",Parametri!$B$16,0)</f>
        <v>0</v>
      </c>
      <c r="X25" s="37">
        <f>IF(M25="si",Parametri!$B$17,0)</f>
        <v>0</v>
      </c>
      <c r="Y25" s="36">
        <f t="shared" si="4"/>
        <v>77318.48</v>
      </c>
      <c r="Z25" s="36">
        <f t="shared" si="5"/>
        <v>7230</v>
      </c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</row>
    <row r="26" spans="1:26" s="5" customFormat="1" ht="12.75">
      <c r="A26" s="45">
        <v>25</v>
      </c>
      <c r="B26" s="56" t="s">
        <v>1124</v>
      </c>
      <c r="C26" s="56" t="s">
        <v>1082</v>
      </c>
      <c r="D26" s="42" t="s">
        <v>1125</v>
      </c>
      <c r="E26" s="57" t="s">
        <v>233</v>
      </c>
      <c r="F26" s="1">
        <v>132</v>
      </c>
      <c r="G26" s="1">
        <v>132</v>
      </c>
      <c r="H26" s="1">
        <v>150</v>
      </c>
      <c r="I26" s="1">
        <v>31</v>
      </c>
      <c r="J26" s="66"/>
      <c r="K26" s="66"/>
      <c r="L26" s="66"/>
      <c r="M26" s="66"/>
      <c r="N26" s="35">
        <f>H26*Parametri!$B$3</f>
        <v>24532.5</v>
      </c>
      <c r="O26" s="35">
        <f>I26*Parametri!$B$4</f>
        <v>3597.2400000000002</v>
      </c>
      <c r="P26" s="35">
        <f>F26*Parametri!$B$7</f>
        <v>7277.160000000001</v>
      </c>
      <c r="Q26" s="35">
        <f>F26*Parametri!$B$8</f>
        <v>18750.600000000002</v>
      </c>
      <c r="R26" s="35">
        <f>I26*Parametri!$B$9</f>
        <v>2893.85</v>
      </c>
      <c r="S26" s="35">
        <f>F26*Parametri!$B$12</f>
        <v>42944.88</v>
      </c>
      <c r="T26" s="35">
        <f>G26*Parametri!$B$13</f>
        <v>55771.32</v>
      </c>
      <c r="U26" s="36">
        <f>IF(J26="si",Parametri!$B$14,0)</f>
        <v>0</v>
      </c>
      <c r="V26" s="36">
        <f>IF(K26="si",Parametri!$B$15,0)</f>
        <v>0</v>
      </c>
      <c r="W26" s="36">
        <f>IF(L26="si",Parametri!$B$16,0)</f>
        <v>0</v>
      </c>
      <c r="X26" s="37">
        <f>IF(M26="si",Parametri!$B$17,0)</f>
        <v>0</v>
      </c>
      <c r="Y26" s="36">
        <f t="shared" si="4"/>
        <v>155767.55</v>
      </c>
      <c r="Z26" s="36">
        <f t="shared" si="5"/>
        <v>14565.72</v>
      </c>
    </row>
    <row r="27" spans="1:26" s="5" customFormat="1" ht="12.75">
      <c r="A27" s="45">
        <v>26</v>
      </c>
      <c r="B27" s="56" t="s">
        <v>1126</v>
      </c>
      <c r="C27" s="56" t="s">
        <v>1082</v>
      </c>
      <c r="D27" s="42" t="s">
        <v>1127</v>
      </c>
      <c r="E27" s="57" t="s">
        <v>1128</v>
      </c>
      <c r="F27" s="1">
        <v>75</v>
      </c>
      <c r="G27" s="1">
        <v>75</v>
      </c>
      <c r="H27" s="1">
        <v>77</v>
      </c>
      <c r="I27" s="1">
        <v>22</v>
      </c>
      <c r="J27" s="66"/>
      <c r="K27" s="66"/>
      <c r="L27" s="66"/>
      <c r="M27" s="66"/>
      <c r="N27" s="35">
        <f>H27*Parametri!$B$3</f>
        <v>12593.35</v>
      </c>
      <c r="O27" s="35">
        <f>I27*Parametri!$B$4</f>
        <v>2552.88</v>
      </c>
      <c r="P27" s="35">
        <f>F27*Parametri!$B$7</f>
        <v>4134.75</v>
      </c>
      <c r="Q27" s="35">
        <f>F27*Parametri!$B$8</f>
        <v>10653.75</v>
      </c>
      <c r="R27" s="35">
        <f>I27*Parametri!$B$9</f>
        <v>2053.7</v>
      </c>
      <c r="S27" s="35">
        <f>F27*Parametri!$B$12</f>
        <v>24400.499999999996</v>
      </c>
      <c r="T27" s="35">
        <f>G27*Parametri!$B$13</f>
        <v>31688.25</v>
      </c>
      <c r="U27" s="36">
        <f>IF(J27="si",Parametri!$B$14,0)</f>
        <v>0</v>
      </c>
      <c r="V27" s="36">
        <f>IF(K27="si",Parametri!$B$15,0)</f>
        <v>0</v>
      </c>
      <c r="W27" s="36">
        <f>IF(L27="si",Parametri!$B$16,0)</f>
        <v>0</v>
      </c>
      <c r="X27" s="37">
        <f>IF(M27="si",Parametri!$B$17,0)</f>
        <v>0</v>
      </c>
      <c r="Y27" s="36">
        <f t="shared" si="4"/>
        <v>88077.18</v>
      </c>
      <c r="Z27" s="36">
        <f t="shared" si="5"/>
        <v>8236.04</v>
      </c>
    </row>
    <row r="28" spans="1:26" s="5" customFormat="1" ht="12.75">
      <c r="A28" s="45">
        <v>27</v>
      </c>
      <c r="B28" s="56" t="s">
        <v>1129</v>
      </c>
      <c r="C28" s="56" t="s">
        <v>1341</v>
      </c>
      <c r="D28" s="42" t="s">
        <v>1130</v>
      </c>
      <c r="E28" s="57" t="s">
        <v>239</v>
      </c>
      <c r="F28" s="1">
        <v>165</v>
      </c>
      <c r="G28" s="1">
        <v>165</v>
      </c>
      <c r="H28" s="1">
        <v>176</v>
      </c>
      <c r="I28" s="1">
        <v>63</v>
      </c>
      <c r="J28" s="66"/>
      <c r="K28" s="66"/>
      <c r="L28" s="66"/>
      <c r="M28" s="66"/>
      <c r="N28" s="35">
        <f>H28*Parametri!$B$3</f>
        <v>28784.800000000003</v>
      </c>
      <c r="O28" s="35">
        <f>I28*Parametri!$B$4</f>
        <v>7310.52</v>
      </c>
      <c r="P28" s="35">
        <f>F28*Parametri!$B$7</f>
        <v>9096.45</v>
      </c>
      <c r="Q28" s="35">
        <f>F28*Parametri!$B$8</f>
        <v>23438.250000000004</v>
      </c>
      <c r="R28" s="35">
        <f>I28*Parametri!$B$9</f>
        <v>5881.049999999999</v>
      </c>
      <c r="S28" s="35">
        <f>F28*Parametri!$B$12</f>
        <v>53681.1</v>
      </c>
      <c r="T28" s="35">
        <f>G28*Parametri!$B$13</f>
        <v>69714.15</v>
      </c>
      <c r="U28" s="36">
        <f>IF(J28="si",Parametri!$B$14,0)</f>
        <v>0</v>
      </c>
      <c r="V28" s="36">
        <f>IF(K28="si",Parametri!$B$15,0)</f>
        <v>0</v>
      </c>
      <c r="W28" s="36">
        <f>IF(L28="si",Parametri!$B$16,0)</f>
        <v>0</v>
      </c>
      <c r="X28" s="37">
        <f>IF(M28="si",Parametri!$B$17,0)</f>
        <v>0</v>
      </c>
      <c r="Y28" s="36">
        <f t="shared" si="4"/>
        <v>197906.32</v>
      </c>
      <c r="Z28" s="36">
        <f t="shared" si="5"/>
        <v>18506.09</v>
      </c>
    </row>
    <row r="29" spans="1:26" s="5" customFormat="1" ht="12.75">
      <c r="A29" s="45">
        <v>28</v>
      </c>
      <c r="B29" s="56" t="s">
        <v>1131</v>
      </c>
      <c r="C29" s="56" t="s">
        <v>1082</v>
      </c>
      <c r="D29" s="42" t="s">
        <v>1132</v>
      </c>
      <c r="E29" s="57" t="s">
        <v>262</v>
      </c>
      <c r="F29" s="1">
        <v>111</v>
      </c>
      <c r="G29" s="1">
        <v>111</v>
      </c>
      <c r="H29" s="1">
        <v>120</v>
      </c>
      <c r="I29" s="1">
        <v>31</v>
      </c>
      <c r="J29" s="66"/>
      <c r="K29" s="66"/>
      <c r="L29" s="66"/>
      <c r="M29" s="66"/>
      <c r="N29" s="35">
        <f>H29*Parametri!$B$3</f>
        <v>19626</v>
      </c>
      <c r="O29" s="35">
        <f>I29*Parametri!$B$4</f>
        <v>3597.2400000000002</v>
      </c>
      <c r="P29" s="35">
        <f>F29*Parametri!$B$7</f>
        <v>6119.43</v>
      </c>
      <c r="Q29" s="35">
        <f>F29*Parametri!$B$8</f>
        <v>15767.550000000001</v>
      </c>
      <c r="R29" s="35">
        <f>I29*Parametri!$B$9</f>
        <v>2893.85</v>
      </c>
      <c r="S29" s="35">
        <f>F29*Parametri!$B$12</f>
        <v>36112.74</v>
      </c>
      <c r="T29" s="35">
        <f>G29*Parametri!$B$13</f>
        <v>46898.61</v>
      </c>
      <c r="U29" s="36">
        <f>IF(J29="si",Parametri!$B$14,0)</f>
        <v>0</v>
      </c>
      <c r="V29" s="36">
        <f>IF(K29="si",Parametri!$B$15,0)</f>
        <v>0</v>
      </c>
      <c r="W29" s="36">
        <f>IF(L29="si",Parametri!$B$16,0)</f>
        <v>0</v>
      </c>
      <c r="X29" s="37">
        <f>IF(M29="si",Parametri!$B$17,0)</f>
        <v>0</v>
      </c>
      <c r="Y29" s="36">
        <f t="shared" si="4"/>
        <v>131015.42</v>
      </c>
      <c r="Z29" s="36">
        <f t="shared" si="5"/>
        <v>12251.17</v>
      </c>
    </row>
    <row r="30" spans="1:26" s="5" customFormat="1" ht="12.75">
      <c r="A30" s="45">
        <v>29</v>
      </c>
      <c r="B30" s="56" t="s">
        <v>1133</v>
      </c>
      <c r="C30" s="56" t="s">
        <v>1341</v>
      </c>
      <c r="D30" s="42" t="s">
        <v>1134</v>
      </c>
      <c r="E30" s="57" t="s">
        <v>1018</v>
      </c>
      <c r="F30" s="1">
        <v>145</v>
      </c>
      <c r="G30" s="1">
        <v>145</v>
      </c>
      <c r="H30" s="1">
        <v>158</v>
      </c>
      <c r="I30" s="1">
        <v>59</v>
      </c>
      <c r="J30" s="66"/>
      <c r="K30" s="66"/>
      <c r="L30" s="66"/>
      <c r="M30" s="66"/>
      <c r="N30" s="35">
        <f>H30*Parametri!$B$3</f>
        <v>25840.9</v>
      </c>
      <c r="O30" s="35">
        <f>I30*Parametri!$B$4</f>
        <v>6846.360000000001</v>
      </c>
      <c r="P30" s="35">
        <f>F30*Parametri!$B$7</f>
        <v>7993.85</v>
      </c>
      <c r="Q30" s="35">
        <f>F30*Parametri!$B$8</f>
        <v>20597.25</v>
      </c>
      <c r="R30" s="35">
        <f>I30*Parametri!$B$9</f>
        <v>5507.65</v>
      </c>
      <c r="S30" s="35">
        <f>F30*Parametri!$B$12</f>
        <v>47174.299999999996</v>
      </c>
      <c r="T30" s="35">
        <f>G30*Parametri!$B$13</f>
        <v>61263.95</v>
      </c>
      <c r="U30" s="36">
        <f>IF(J30="si",Parametri!$B$14,0)</f>
        <v>0</v>
      </c>
      <c r="V30" s="36">
        <f>IF(K30="si",Parametri!$B$15,0)</f>
        <v>0</v>
      </c>
      <c r="W30" s="36">
        <f>IF(L30="si",Parametri!$B$16,0)</f>
        <v>0</v>
      </c>
      <c r="X30" s="37">
        <f>IF(M30="si",Parametri!$B$17,0)</f>
        <v>0</v>
      </c>
      <c r="Y30" s="36">
        <f t="shared" si="4"/>
        <v>175224.26</v>
      </c>
      <c r="Z30" s="36">
        <f t="shared" si="5"/>
        <v>16385.11</v>
      </c>
    </row>
    <row r="31" spans="1:26" s="5" customFormat="1" ht="12.75">
      <c r="A31" s="45">
        <v>30</v>
      </c>
      <c r="B31" s="56" t="s">
        <v>1135</v>
      </c>
      <c r="C31" s="56" t="s">
        <v>1339</v>
      </c>
      <c r="D31" s="42" t="s">
        <v>1136</v>
      </c>
      <c r="E31" s="57" t="s">
        <v>291</v>
      </c>
      <c r="F31" s="1">
        <v>112</v>
      </c>
      <c r="G31" s="1">
        <v>112</v>
      </c>
      <c r="H31" s="1">
        <v>124</v>
      </c>
      <c r="I31" s="1">
        <v>32</v>
      </c>
      <c r="J31" s="66"/>
      <c r="K31" s="66"/>
      <c r="L31" s="66"/>
      <c r="M31" s="66"/>
      <c r="N31" s="35">
        <f>H31*Parametri!$B$3</f>
        <v>20280.2</v>
      </c>
      <c r="O31" s="35">
        <f>I31*Parametri!$B$4</f>
        <v>3713.28</v>
      </c>
      <c r="P31" s="35">
        <f>F31*Parametri!$B$7</f>
        <v>6174.56</v>
      </c>
      <c r="Q31" s="35">
        <f>F31*Parametri!$B$8</f>
        <v>15909.600000000002</v>
      </c>
      <c r="R31" s="35">
        <f>I31*Parametri!$B$9</f>
        <v>2987.2</v>
      </c>
      <c r="S31" s="35">
        <f>F31*Parametri!$B$12</f>
        <v>36438.079999999994</v>
      </c>
      <c r="T31" s="35">
        <f>G31*Parametri!$B$13</f>
        <v>47321.119999999995</v>
      </c>
      <c r="U31" s="36">
        <f>IF(J31="si",Parametri!$B$14,0)</f>
        <v>0</v>
      </c>
      <c r="V31" s="36">
        <f>IF(K31="si",Parametri!$B$15,0)</f>
        <v>0</v>
      </c>
      <c r="W31" s="36">
        <f>IF(L31="si",Parametri!$B$16,0)</f>
        <v>0</v>
      </c>
      <c r="X31" s="37">
        <f>IF(M31="si",Parametri!$B$17,0)</f>
        <v>0</v>
      </c>
      <c r="Y31" s="36">
        <f t="shared" si="4"/>
        <v>132824.03999999998</v>
      </c>
      <c r="Z31" s="36">
        <f t="shared" si="5"/>
        <v>12420.29</v>
      </c>
    </row>
    <row r="32" spans="1:229" s="5" customFormat="1" ht="12.75">
      <c r="A32" s="45">
        <v>31</v>
      </c>
      <c r="B32" s="59" t="s">
        <v>1137</v>
      </c>
      <c r="C32" s="59" t="s">
        <v>1339</v>
      </c>
      <c r="D32" s="42" t="s">
        <v>1138</v>
      </c>
      <c r="E32" s="57" t="s">
        <v>1040</v>
      </c>
      <c r="F32" s="1">
        <v>94</v>
      </c>
      <c r="G32" s="1">
        <v>94</v>
      </c>
      <c r="H32" s="1">
        <v>99</v>
      </c>
      <c r="I32" s="1">
        <v>34</v>
      </c>
      <c r="J32" s="66"/>
      <c r="K32" s="66"/>
      <c r="L32" s="66"/>
      <c r="M32" s="108" t="s">
        <v>83</v>
      </c>
      <c r="N32" s="35">
        <f>H32*Parametri!$B$3</f>
        <v>16191.45</v>
      </c>
      <c r="O32" s="35">
        <f>I32*Parametri!$B$4</f>
        <v>3945.36</v>
      </c>
      <c r="P32" s="35">
        <f>F32*Parametri!$B$7</f>
        <v>5182.22</v>
      </c>
      <c r="Q32" s="35">
        <f>F32*Parametri!$B$8</f>
        <v>13352.7</v>
      </c>
      <c r="R32" s="35">
        <f>I32*Parametri!$B$9</f>
        <v>3173.8999999999996</v>
      </c>
      <c r="S32" s="35">
        <f>F32*Parametri!$B$12</f>
        <v>30581.96</v>
      </c>
      <c r="T32" s="35">
        <f>G32*Parametri!$B$13</f>
        <v>39715.94</v>
      </c>
      <c r="U32" s="36">
        <f>IF(J32="si",Parametri!$B$14,0)</f>
        <v>0</v>
      </c>
      <c r="V32" s="36">
        <f>IF(K32="si",Parametri!$B$15,0)</f>
        <v>0</v>
      </c>
      <c r="W32" s="36">
        <f>IF(L32="si",Parametri!$B$16,0)</f>
        <v>0</v>
      </c>
      <c r="X32" s="37">
        <f>IF(M32="si",Parametri!$B$17,0)</f>
        <v>938.92</v>
      </c>
      <c r="Y32" s="36">
        <f t="shared" si="4"/>
        <v>113082.45</v>
      </c>
      <c r="Z32" s="36">
        <f t="shared" si="5"/>
        <v>10574.27</v>
      </c>
      <c r="HS32" s="4"/>
      <c r="HT32" s="4"/>
      <c r="HU32" s="4"/>
    </row>
    <row r="33" spans="1:26" s="5" customFormat="1" ht="12.75">
      <c r="A33" s="45">
        <v>32</v>
      </c>
      <c r="B33" s="56" t="s">
        <v>1139</v>
      </c>
      <c r="C33" s="56" t="s">
        <v>1344</v>
      </c>
      <c r="D33" s="42" t="s">
        <v>1140</v>
      </c>
      <c r="E33" s="57" t="s">
        <v>315</v>
      </c>
      <c r="F33" s="1">
        <v>69</v>
      </c>
      <c r="G33" s="1">
        <v>69</v>
      </c>
      <c r="H33" s="1">
        <v>72</v>
      </c>
      <c r="I33" s="1">
        <v>27</v>
      </c>
      <c r="J33" s="66"/>
      <c r="K33" s="66"/>
      <c r="L33" s="66"/>
      <c r="M33" s="66"/>
      <c r="N33" s="35">
        <f>H33*Parametri!$B$3</f>
        <v>11775.6</v>
      </c>
      <c r="O33" s="35">
        <f>I33*Parametri!$B$4</f>
        <v>3133.0800000000004</v>
      </c>
      <c r="P33" s="35">
        <f>F33*Parametri!$B$7</f>
        <v>3803.9700000000003</v>
      </c>
      <c r="Q33" s="35">
        <f>F33*Parametri!$B$8</f>
        <v>9801.45</v>
      </c>
      <c r="R33" s="35">
        <f>I33*Parametri!$B$9</f>
        <v>2520.45</v>
      </c>
      <c r="S33" s="35">
        <f>F33*Parametri!$B$12</f>
        <v>22448.46</v>
      </c>
      <c r="T33" s="35">
        <f>G33*Parametri!$B$13</f>
        <v>29153.19</v>
      </c>
      <c r="U33" s="36">
        <f>IF(J33="si",Parametri!$B$14,0)</f>
        <v>0</v>
      </c>
      <c r="V33" s="36">
        <f>IF(K33="si",Parametri!$B$15,0)</f>
        <v>0</v>
      </c>
      <c r="W33" s="36">
        <f>IF(L33="si",Parametri!$B$16,0)</f>
        <v>0</v>
      </c>
      <c r="X33" s="37">
        <f>IF(M33="si",Parametri!$B$17,0)</f>
        <v>0</v>
      </c>
      <c r="Y33" s="36">
        <f aca="true" t="shared" si="6" ref="Y33:Y46">SUM(N33:X33)</f>
        <v>82636.2</v>
      </c>
      <c r="Z33" s="36">
        <f aca="true" t="shared" si="7" ref="Z33:Z46">ROUND((Y33/90.9*100)*8.5%,2)</f>
        <v>7727.26</v>
      </c>
    </row>
    <row r="34" spans="1:26" s="5" customFormat="1" ht="12.75">
      <c r="A34" s="45">
        <v>33</v>
      </c>
      <c r="B34" s="56" t="s">
        <v>1141</v>
      </c>
      <c r="C34" s="56" t="s">
        <v>1341</v>
      </c>
      <c r="D34" s="42" t="s">
        <v>1142</v>
      </c>
      <c r="E34" s="57" t="s">
        <v>1048</v>
      </c>
      <c r="F34" s="1">
        <v>154</v>
      </c>
      <c r="G34" s="1">
        <v>154</v>
      </c>
      <c r="H34" s="1">
        <v>171</v>
      </c>
      <c r="I34" s="1">
        <v>64</v>
      </c>
      <c r="J34" s="66"/>
      <c r="K34" s="66"/>
      <c r="L34" s="66"/>
      <c r="M34" s="108" t="s">
        <v>83</v>
      </c>
      <c r="N34" s="35">
        <f>H34*Parametri!$B$3</f>
        <v>27967.050000000003</v>
      </c>
      <c r="O34" s="35">
        <f>I34*Parametri!$B$4</f>
        <v>7426.56</v>
      </c>
      <c r="P34" s="35">
        <f>F34*Parametri!$B$7</f>
        <v>8490.02</v>
      </c>
      <c r="Q34" s="35">
        <f>F34*Parametri!$B$8</f>
        <v>21875.7</v>
      </c>
      <c r="R34" s="35">
        <f>I34*Parametri!$B$9</f>
        <v>5974.4</v>
      </c>
      <c r="S34" s="35">
        <f>F34*Parametri!$B$12</f>
        <v>50102.35999999999</v>
      </c>
      <c r="T34" s="35">
        <f>G34*Parametri!$B$13</f>
        <v>65066.54</v>
      </c>
      <c r="U34" s="36">
        <f>IF(J34="si",Parametri!$B$14,0)</f>
        <v>0</v>
      </c>
      <c r="V34" s="36">
        <f>IF(K34="si",Parametri!$B$15,0)</f>
        <v>0</v>
      </c>
      <c r="W34" s="36">
        <f>IF(L34="si",Parametri!$B$16,0)</f>
        <v>0</v>
      </c>
      <c r="X34" s="37">
        <f>IF(M34="si",Parametri!$B$17,0)</f>
        <v>938.92</v>
      </c>
      <c r="Y34" s="36">
        <f t="shared" si="6"/>
        <v>187841.55000000002</v>
      </c>
      <c r="Z34" s="36">
        <f t="shared" si="7"/>
        <v>17564.94</v>
      </c>
    </row>
    <row r="35" spans="1:26" s="5" customFormat="1" ht="12.75">
      <c r="A35" s="45">
        <v>34</v>
      </c>
      <c r="B35" s="56" t="s">
        <v>1143</v>
      </c>
      <c r="C35" s="56" t="s">
        <v>1082</v>
      </c>
      <c r="D35" s="42" t="s">
        <v>1027</v>
      </c>
      <c r="E35" s="57" t="s">
        <v>330</v>
      </c>
      <c r="F35" s="1">
        <v>85</v>
      </c>
      <c r="G35" s="1">
        <v>85</v>
      </c>
      <c r="H35" s="1">
        <v>95</v>
      </c>
      <c r="I35" s="1">
        <v>28</v>
      </c>
      <c r="J35" s="66"/>
      <c r="K35" s="66"/>
      <c r="L35" s="66"/>
      <c r="M35" s="66"/>
      <c r="N35" s="35">
        <f>H35*Parametri!$B$3</f>
        <v>15537.250000000002</v>
      </c>
      <c r="O35" s="35">
        <f>I35*Parametri!$B$4</f>
        <v>3249.1200000000003</v>
      </c>
      <c r="P35" s="35">
        <f>F35*Parametri!$B$7</f>
        <v>4686.05</v>
      </c>
      <c r="Q35" s="35">
        <f>F35*Parametri!$B$8</f>
        <v>12074.250000000002</v>
      </c>
      <c r="R35" s="35">
        <f>I35*Parametri!$B$9</f>
        <v>2613.7999999999997</v>
      </c>
      <c r="S35" s="35">
        <f>F35*Parametri!$B$12</f>
        <v>27653.899999999998</v>
      </c>
      <c r="T35" s="35">
        <f>G35*Parametri!$B$13</f>
        <v>35913.35</v>
      </c>
      <c r="U35" s="36">
        <f>IF(J35="si",Parametri!$B$14,0)</f>
        <v>0</v>
      </c>
      <c r="V35" s="36">
        <f>IF(K35="si",Parametri!$B$15,0)</f>
        <v>0</v>
      </c>
      <c r="W35" s="36">
        <f>IF(L35="si",Parametri!$B$16,0)</f>
        <v>0</v>
      </c>
      <c r="X35" s="37">
        <f>IF(M35="si",Parametri!$B$17,0)</f>
        <v>0</v>
      </c>
      <c r="Y35" s="36">
        <f t="shared" si="6"/>
        <v>101727.72</v>
      </c>
      <c r="Z35" s="36">
        <f t="shared" si="7"/>
        <v>9512.49</v>
      </c>
    </row>
    <row r="36" spans="1:26" s="5" customFormat="1" ht="12.75">
      <c r="A36" s="45">
        <v>35</v>
      </c>
      <c r="B36" s="56" t="s">
        <v>1144</v>
      </c>
      <c r="C36" s="56" t="s">
        <v>1339</v>
      </c>
      <c r="D36" s="42" t="s">
        <v>1145</v>
      </c>
      <c r="E36" s="57" t="s">
        <v>336</v>
      </c>
      <c r="F36" s="1">
        <v>95</v>
      </c>
      <c r="G36" s="1">
        <v>95</v>
      </c>
      <c r="H36" s="1">
        <v>104</v>
      </c>
      <c r="I36" s="1">
        <v>33</v>
      </c>
      <c r="J36" s="66"/>
      <c r="K36" s="66"/>
      <c r="L36" s="66"/>
      <c r="M36" s="108" t="s">
        <v>83</v>
      </c>
      <c r="N36" s="35">
        <f>H36*Parametri!$B$3</f>
        <v>17009.2</v>
      </c>
      <c r="O36" s="35">
        <f>I36*Parametri!$B$4</f>
        <v>3829.32</v>
      </c>
      <c r="P36" s="35">
        <f>F36*Parametri!$B$7</f>
        <v>5237.35</v>
      </c>
      <c r="Q36" s="35">
        <f>F36*Parametri!$B$8</f>
        <v>13494.750000000002</v>
      </c>
      <c r="R36" s="35">
        <f>I36*Parametri!$B$9</f>
        <v>3080.5499999999997</v>
      </c>
      <c r="S36" s="35">
        <f>F36*Parametri!$B$12</f>
        <v>30907.3</v>
      </c>
      <c r="T36" s="35">
        <f>G36*Parametri!$B$13</f>
        <v>40138.45</v>
      </c>
      <c r="U36" s="36">
        <f>IF(J36="si",Parametri!$B$14,0)</f>
        <v>0</v>
      </c>
      <c r="V36" s="36">
        <f>IF(K36="si",Parametri!$B$15,0)</f>
        <v>0</v>
      </c>
      <c r="W36" s="36">
        <f>IF(L36="si",Parametri!$B$16,0)</f>
        <v>0</v>
      </c>
      <c r="X36" s="37">
        <f>IF(M36="si",Parametri!$B$17,0)</f>
        <v>938.92</v>
      </c>
      <c r="Y36" s="36">
        <f t="shared" si="6"/>
        <v>114635.84</v>
      </c>
      <c r="Z36" s="36">
        <f t="shared" si="7"/>
        <v>10719.52</v>
      </c>
    </row>
    <row r="37" spans="1:26" s="5" customFormat="1" ht="12.75">
      <c r="A37" s="45">
        <v>36</v>
      </c>
      <c r="B37" s="56" t="s">
        <v>1146</v>
      </c>
      <c r="C37" s="56" t="s">
        <v>1341</v>
      </c>
      <c r="D37" s="42" t="s">
        <v>1003</v>
      </c>
      <c r="E37" s="57" t="s">
        <v>336</v>
      </c>
      <c r="F37" s="1">
        <v>94</v>
      </c>
      <c r="G37" s="1">
        <v>94</v>
      </c>
      <c r="H37" s="1">
        <v>92</v>
      </c>
      <c r="I37" s="1">
        <v>37</v>
      </c>
      <c r="J37" s="66"/>
      <c r="K37" s="66"/>
      <c r="L37" s="66"/>
      <c r="M37" s="66"/>
      <c r="N37" s="35">
        <f>H37*Parametri!$B$3</f>
        <v>15046.6</v>
      </c>
      <c r="O37" s="35">
        <f>I37*Parametri!$B$4</f>
        <v>4293.4800000000005</v>
      </c>
      <c r="P37" s="35">
        <f>F37*Parametri!$B$7</f>
        <v>5182.22</v>
      </c>
      <c r="Q37" s="35">
        <f>F37*Parametri!$B$8</f>
        <v>13352.7</v>
      </c>
      <c r="R37" s="35">
        <f>I37*Parametri!$B$9</f>
        <v>3453.95</v>
      </c>
      <c r="S37" s="35">
        <f>F37*Parametri!$B$12</f>
        <v>30581.96</v>
      </c>
      <c r="T37" s="35">
        <f>G37*Parametri!$B$13</f>
        <v>39715.94</v>
      </c>
      <c r="U37" s="36">
        <f>IF(J37="si",Parametri!$B$14,0)</f>
        <v>0</v>
      </c>
      <c r="V37" s="36">
        <f>IF(K37="si",Parametri!$B$15,0)</f>
        <v>0</v>
      </c>
      <c r="W37" s="36">
        <f>IF(L37="si",Parametri!$B$16,0)</f>
        <v>0</v>
      </c>
      <c r="X37" s="37">
        <f>IF(M37="si",Parametri!$B$17,0)</f>
        <v>0</v>
      </c>
      <c r="Y37" s="36">
        <f t="shared" si="6"/>
        <v>111626.85</v>
      </c>
      <c r="Z37" s="36">
        <f t="shared" si="7"/>
        <v>10438.15</v>
      </c>
    </row>
    <row r="38" spans="1:26" s="5" customFormat="1" ht="12.75">
      <c r="A38" s="45">
        <v>37</v>
      </c>
      <c r="B38" s="56" t="s">
        <v>1147</v>
      </c>
      <c r="C38" s="56" t="s">
        <v>1082</v>
      </c>
      <c r="D38" s="42" t="s">
        <v>1148</v>
      </c>
      <c r="E38" s="57" t="s">
        <v>358</v>
      </c>
      <c r="F38" s="1">
        <v>78</v>
      </c>
      <c r="G38" s="1">
        <v>78</v>
      </c>
      <c r="H38" s="1">
        <v>86</v>
      </c>
      <c r="I38" s="1">
        <v>22</v>
      </c>
      <c r="J38" s="66"/>
      <c r="K38" s="66"/>
      <c r="L38" s="66"/>
      <c r="M38" s="113"/>
      <c r="N38" s="35">
        <f>H38*Parametri!$B$3</f>
        <v>14065.300000000001</v>
      </c>
      <c r="O38" s="35">
        <f>I38*Parametri!$B$4</f>
        <v>2552.88</v>
      </c>
      <c r="P38" s="35">
        <f>F38*Parametri!$B$7</f>
        <v>4300.14</v>
      </c>
      <c r="Q38" s="35">
        <f>F38*Parametri!$B$8</f>
        <v>11079.900000000001</v>
      </c>
      <c r="R38" s="35">
        <f>I38*Parametri!$B$9</f>
        <v>2053.7</v>
      </c>
      <c r="S38" s="35">
        <f>F38*Parametri!$B$12</f>
        <v>25376.519999999997</v>
      </c>
      <c r="T38" s="35">
        <f>G38*Parametri!$B$13</f>
        <v>32955.78</v>
      </c>
      <c r="U38" s="36">
        <f>IF(J38="si",Parametri!$B$14,0)</f>
        <v>0</v>
      </c>
      <c r="V38" s="36">
        <f>IF(K38="si",Parametri!$B$15,0)</f>
        <v>0</v>
      </c>
      <c r="W38" s="36">
        <f>IF(L38="si",Parametri!$B$16,0)</f>
        <v>0</v>
      </c>
      <c r="X38" s="37">
        <f>IF(M38="si",Parametri!$B$17,0)</f>
        <v>0</v>
      </c>
      <c r="Y38" s="36">
        <f t="shared" si="6"/>
        <v>92384.22</v>
      </c>
      <c r="Z38" s="36">
        <f t="shared" si="7"/>
        <v>8638.79</v>
      </c>
    </row>
    <row r="39" spans="1:26" s="5" customFormat="1" ht="12.75">
      <c r="A39" s="45">
        <v>38</v>
      </c>
      <c r="B39" s="56" t="s">
        <v>1149</v>
      </c>
      <c r="C39" s="56" t="s">
        <v>1341</v>
      </c>
      <c r="D39" s="42" t="s">
        <v>1011</v>
      </c>
      <c r="E39" s="57" t="s">
        <v>358</v>
      </c>
      <c r="F39" s="1">
        <v>160</v>
      </c>
      <c r="G39" s="1">
        <v>160</v>
      </c>
      <c r="H39" s="1">
        <v>166</v>
      </c>
      <c r="I39" s="1">
        <v>63</v>
      </c>
      <c r="J39" s="66"/>
      <c r="K39" s="66"/>
      <c r="L39" s="66"/>
      <c r="M39" s="66"/>
      <c r="N39" s="35">
        <f>H39*Parametri!$B$3</f>
        <v>27149.300000000003</v>
      </c>
      <c r="O39" s="35">
        <f>I39*Parametri!$B$4</f>
        <v>7310.52</v>
      </c>
      <c r="P39" s="35">
        <f>F39*Parametri!$B$7</f>
        <v>8820.800000000001</v>
      </c>
      <c r="Q39" s="35">
        <f>F39*Parametri!$B$8</f>
        <v>22728</v>
      </c>
      <c r="R39" s="35">
        <f>I39*Parametri!$B$9</f>
        <v>5881.049999999999</v>
      </c>
      <c r="S39" s="35">
        <f>F39*Parametri!$B$12</f>
        <v>52054.399999999994</v>
      </c>
      <c r="T39" s="35">
        <f>G39*Parametri!$B$13</f>
        <v>67601.6</v>
      </c>
      <c r="U39" s="36">
        <f>IF(J39="si",Parametri!$B$14,0)</f>
        <v>0</v>
      </c>
      <c r="V39" s="36">
        <f>IF(K39="si",Parametri!$B$15,0)</f>
        <v>0</v>
      </c>
      <c r="W39" s="36">
        <f>IF(L39="si",Parametri!$B$16,0)</f>
        <v>0</v>
      </c>
      <c r="X39" s="37">
        <f>IF(M39="si",Parametri!$B$17,0)</f>
        <v>0</v>
      </c>
      <c r="Y39" s="36">
        <f t="shared" si="6"/>
        <v>191545.67</v>
      </c>
      <c r="Z39" s="36">
        <f t="shared" si="7"/>
        <v>17911.31</v>
      </c>
    </row>
    <row r="40" spans="1:26" s="5" customFormat="1" ht="12.75">
      <c r="A40" s="45">
        <v>39</v>
      </c>
      <c r="B40" s="56" t="s">
        <v>1150</v>
      </c>
      <c r="C40" s="56" t="s">
        <v>1339</v>
      </c>
      <c r="D40" s="42" t="s">
        <v>1151</v>
      </c>
      <c r="E40" s="57" t="s">
        <v>363</v>
      </c>
      <c r="F40" s="1">
        <v>64</v>
      </c>
      <c r="G40" s="1">
        <v>64</v>
      </c>
      <c r="H40" s="1">
        <v>72</v>
      </c>
      <c r="I40" s="1">
        <v>23</v>
      </c>
      <c r="J40" s="66"/>
      <c r="K40" s="66"/>
      <c r="L40" s="66"/>
      <c r="M40" s="108" t="s">
        <v>83</v>
      </c>
      <c r="N40" s="35">
        <f>H40*Parametri!$B$3</f>
        <v>11775.6</v>
      </c>
      <c r="O40" s="35">
        <f>I40*Parametri!$B$4</f>
        <v>2668.92</v>
      </c>
      <c r="P40" s="35">
        <f>F40*Parametri!$B$7</f>
        <v>3528.32</v>
      </c>
      <c r="Q40" s="35">
        <f>F40*Parametri!$B$8</f>
        <v>9091.2</v>
      </c>
      <c r="R40" s="35">
        <f>I40*Parametri!$B$9</f>
        <v>2147.0499999999997</v>
      </c>
      <c r="S40" s="35">
        <f>F40*Parametri!$B$12</f>
        <v>20821.76</v>
      </c>
      <c r="T40" s="35">
        <f>G40*Parametri!$B$13</f>
        <v>27040.64</v>
      </c>
      <c r="U40" s="36">
        <f>IF(J40="si",Parametri!$B$14,0)</f>
        <v>0</v>
      </c>
      <c r="V40" s="36">
        <f>IF(K40="si",Parametri!$B$15,0)</f>
        <v>0</v>
      </c>
      <c r="W40" s="36">
        <f>IF(L40="si",Parametri!$B$16,0)</f>
        <v>0</v>
      </c>
      <c r="X40" s="37">
        <f>IF(M40="si",Parametri!$B$17,0)</f>
        <v>938.92</v>
      </c>
      <c r="Y40" s="36">
        <f t="shared" si="6"/>
        <v>78012.40999999999</v>
      </c>
      <c r="Z40" s="36">
        <f t="shared" si="7"/>
        <v>7294.89</v>
      </c>
    </row>
    <row r="41" spans="1:26" s="5" customFormat="1" ht="12.75">
      <c r="A41" s="45">
        <v>40</v>
      </c>
      <c r="B41" s="56" t="s">
        <v>1152</v>
      </c>
      <c r="C41" s="56" t="s">
        <v>1339</v>
      </c>
      <c r="D41" s="42" t="s">
        <v>1021</v>
      </c>
      <c r="E41" s="57" t="s">
        <v>363</v>
      </c>
      <c r="F41" s="1">
        <v>48</v>
      </c>
      <c r="G41" s="1">
        <v>48</v>
      </c>
      <c r="H41" s="1">
        <v>53</v>
      </c>
      <c r="I41" s="1">
        <v>20</v>
      </c>
      <c r="J41" s="66"/>
      <c r="K41" s="66"/>
      <c r="L41" s="66"/>
      <c r="M41" s="66"/>
      <c r="N41" s="35">
        <f>H41*Parametri!$B$3</f>
        <v>8668.150000000001</v>
      </c>
      <c r="O41" s="35">
        <f>I41*Parametri!$B$4</f>
        <v>2320.8</v>
      </c>
      <c r="P41" s="35">
        <f>F41*Parametri!$B$7</f>
        <v>2646.2400000000002</v>
      </c>
      <c r="Q41" s="35">
        <f>F41*Parametri!$B$8</f>
        <v>6818.400000000001</v>
      </c>
      <c r="R41" s="35">
        <f>I41*Parametri!$B$9</f>
        <v>1867</v>
      </c>
      <c r="S41" s="35">
        <f>F41*Parametri!$B$12</f>
        <v>15616.32</v>
      </c>
      <c r="T41" s="35">
        <f>G41*Parametri!$B$13</f>
        <v>20280.48</v>
      </c>
      <c r="U41" s="36">
        <f>IF(J41="si",Parametri!$B$14,0)</f>
        <v>0</v>
      </c>
      <c r="V41" s="36">
        <f>IF(K41="si",Parametri!$B$15,0)</f>
        <v>0</v>
      </c>
      <c r="W41" s="36">
        <f>IF(L41="si",Parametri!$B$16,0)</f>
        <v>0</v>
      </c>
      <c r="X41" s="37">
        <f>IF(M41="si",Parametri!$B$17,0)</f>
        <v>0</v>
      </c>
      <c r="Y41" s="36">
        <f t="shared" si="6"/>
        <v>58217.39</v>
      </c>
      <c r="Z41" s="36">
        <f t="shared" si="7"/>
        <v>5443.87</v>
      </c>
    </row>
    <row r="42" spans="1:26" s="5" customFormat="1" ht="12.75">
      <c r="A42" s="45">
        <v>41</v>
      </c>
      <c r="B42" s="56" t="s">
        <v>1153</v>
      </c>
      <c r="C42" s="56" t="s">
        <v>1082</v>
      </c>
      <c r="D42" s="42" t="s">
        <v>1154</v>
      </c>
      <c r="E42" s="57" t="s">
        <v>374</v>
      </c>
      <c r="F42" s="1">
        <v>77</v>
      </c>
      <c r="G42" s="1">
        <v>77</v>
      </c>
      <c r="H42" s="1">
        <v>90</v>
      </c>
      <c r="I42" s="1">
        <v>29</v>
      </c>
      <c r="J42" s="66"/>
      <c r="K42" s="66"/>
      <c r="L42" s="66"/>
      <c r="M42" s="66"/>
      <c r="N42" s="35">
        <f>H42*Parametri!$B$3</f>
        <v>14719.500000000002</v>
      </c>
      <c r="O42" s="35">
        <f>I42*Parametri!$B$4</f>
        <v>3365.1600000000003</v>
      </c>
      <c r="P42" s="35">
        <f>F42*Parametri!$B$7</f>
        <v>4245.01</v>
      </c>
      <c r="Q42" s="35">
        <f>F42*Parametri!$B$8</f>
        <v>10937.85</v>
      </c>
      <c r="R42" s="35">
        <f>I42*Parametri!$B$9</f>
        <v>2707.1499999999996</v>
      </c>
      <c r="S42" s="35">
        <f>F42*Parametri!$B$12</f>
        <v>25051.179999999997</v>
      </c>
      <c r="T42" s="35">
        <f>G42*Parametri!$B$13</f>
        <v>32533.27</v>
      </c>
      <c r="U42" s="36">
        <f>IF(J42="si",Parametri!$B$14,0)</f>
        <v>0</v>
      </c>
      <c r="V42" s="36">
        <f>IF(K42="si",Parametri!$B$15,0)</f>
        <v>0</v>
      </c>
      <c r="W42" s="36">
        <f>IF(L42="si",Parametri!$B$16,0)</f>
        <v>0</v>
      </c>
      <c r="X42" s="37">
        <f>IF(M42="si",Parametri!$B$17,0)</f>
        <v>0</v>
      </c>
      <c r="Y42" s="36">
        <f t="shared" si="6"/>
        <v>93559.12000000001</v>
      </c>
      <c r="Z42" s="36">
        <f t="shared" si="7"/>
        <v>8748.65</v>
      </c>
    </row>
    <row r="43" spans="1:26" s="5" customFormat="1" ht="12.75">
      <c r="A43" s="45">
        <v>42</v>
      </c>
      <c r="B43" s="56" t="s">
        <v>1155</v>
      </c>
      <c r="C43" s="56" t="s">
        <v>1341</v>
      </c>
      <c r="D43" s="42" t="s">
        <v>1156</v>
      </c>
      <c r="E43" s="57" t="s">
        <v>384</v>
      </c>
      <c r="F43" s="1">
        <v>131</v>
      </c>
      <c r="G43" s="1">
        <v>131</v>
      </c>
      <c r="H43" s="1">
        <v>139</v>
      </c>
      <c r="I43" s="1">
        <v>57</v>
      </c>
      <c r="J43" s="66"/>
      <c r="K43" s="66"/>
      <c r="L43" s="66"/>
      <c r="M43" s="66"/>
      <c r="N43" s="35">
        <f>H43*Parametri!$B$3</f>
        <v>22733.45</v>
      </c>
      <c r="O43" s="35">
        <f>I43*Parametri!$B$4</f>
        <v>6614.280000000001</v>
      </c>
      <c r="P43" s="35">
        <f>F43*Parametri!$B$7</f>
        <v>7222.030000000001</v>
      </c>
      <c r="Q43" s="35">
        <f>F43*Parametri!$B$8</f>
        <v>18608.550000000003</v>
      </c>
      <c r="R43" s="35">
        <f>I43*Parametri!$B$9</f>
        <v>5320.95</v>
      </c>
      <c r="S43" s="35">
        <f>F43*Parametri!$B$12</f>
        <v>42619.53999999999</v>
      </c>
      <c r="T43" s="35">
        <f>G43*Parametri!$B$13</f>
        <v>55348.81</v>
      </c>
      <c r="U43" s="36">
        <f>IF(J43="si",Parametri!$B$14,0)</f>
        <v>0</v>
      </c>
      <c r="V43" s="36">
        <f>IF(K43="si",Parametri!$B$15,0)</f>
        <v>0</v>
      </c>
      <c r="W43" s="36">
        <f>IF(L43="si",Parametri!$B$16,0)</f>
        <v>0</v>
      </c>
      <c r="X43" s="37">
        <f>IF(M43="si",Parametri!$B$17,0)</f>
        <v>0</v>
      </c>
      <c r="Y43" s="36">
        <f t="shared" si="6"/>
        <v>158467.61</v>
      </c>
      <c r="Z43" s="36">
        <f t="shared" si="7"/>
        <v>14818.2</v>
      </c>
    </row>
    <row r="44" spans="1:26" s="5" customFormat="1" ht="12.75">
      <c r="A44" s="45">
        <v>43</v>
      </c>
      <c r="B44" s="56" t="s">
        <v>1157</v>
      </c>
      <c r="C44" s="56" t="s">
        <v>1339</v>
      </c>
      <c r="D44" s="42" t="s">
        <v>1158</v>
      </c>
      <c r="E44" s="57" t="s">
        <v>392</v>
      </c>
      <c r="F44" s="1">
        <v>81</v>
      </c>
      <c r="G44" s="1">
        <v>81</v>
      </c>
      <c r="H44" s="1">
        <v>89</v>
      </c>
      <c r="I44" s="1">
        <v>21</v>
      </c>
      <c r="J44" s="66"/>
      <c r="K44" s="66"/>
      <c r="L44" s="66"/>
      <c r="M44" s="66"/>
      <c r="N44" s="35">
        <f>H44*Parametri!$B$3</f>
        <v>14555.95</v>
      </c>
      <c r="O44" s="35">
        <f>I44*Parametri!$B$4</f>
        <v>2436.84</v>
      </c>
      <c r="P44" s="35">
        <f>F44*Parametri!$B$7</f>
        <v>4465.530000000001</v>
      </c>
      <c r="Q44" s="35">
        <f>F44*Parametri!$B$8</f>
        <v>11506.050000000001</v>
      </c>
      <c r="R44" s="35">
        <f>I44*Parametri!$B$9</f>
        <v>1960.35</v>
      </c>
      <c r="S44" s="35">
        <f>F44*Parametri!$B$12</f>
        <v>26352.539999999997</v>
      </c>
      <c r="T44" s="35">
        <f>G44*Parametri!$B$13</f>
        <v>34223.31</v>
      </c>
      <c r="U44" s="36">
        <f>IF(J44="si",Parametri!$B$14,0)</f>
        <v>0</v>
      </c>
      <c r="V44" s="36">
        <f>IF(K44="si",Parametri!$B$15,0)</f>
        <v>0</v>
      </c>
      <c r="W44" s="36">
        <f>IF(L44="si",Parametri!$B$16,0)</f>
        <v>0</v>
      </c>
      <c r="X44" s="37">
        <f>IF(M44="si",Parametri!$B$17,0)</f>
        <v>0</v>
      </c>
      <c r="Y44" s="36">
        <f t="shared" si="6"/>
        <v>95500.56999999999</v>
      </c>
      <c r="Z44" s="36">
        <f t="shared" si="7"/>
        <v>8930.2</v>
      </c>
    </row>
    <row r="45" spans="1:226" s="5" customFormat="1" ht="12.75">
      <c r="A45" s="45">
        <v>44</v>
      </c>
      <c r="B45" s="56" t="s">
        <v>1159</v>
      </c>
      <c r="C45" s="56" t="s">
        <v>1341</v>
      </c>
      <c r="D45" s="42" t="s">
        <v>1160</v>
      </c>
      <c r="E45" s="57" t="s">
        <v>1070</v>
      </c>
      <c r="F45" s="1">
        <v>112</v>
      </c>
      <c r="G45" s="1">
        <v>112</v>
      </c>
      <c r="H45" s="1">
        <v>120</v>
      </c>
      <c r="I45" s="1">
        <v>49</v>
      </c>
      <c r="J45" s="66"/>
      <c r="K45" s="66"/>
      <c r="L45" s="66"/>
      <c r="M45" s="108" t="s">
        <v>83</v>
      </c>
      <c r="N45" s="35">
        <f>H45*Parametri!$B$3</f>
        <v>19626</v>
      </c>
      <c r="O45" s="35">
        <f>I45*Parametri!$B$4</f>
        <v>5685.96</v>
      </c>
      <c r="P45" s="35">
        <f>F45*Parametri!$B$7</f>
        <v>6174.56</v>
      </c>
      <c r="Q45" s="35">
        <f>F45*Parametri!$B$8</f>
        <v>15909.600000000002</v>
      </c>
      <c r="R45" s="35">
        <f>I45*Parametri!$B$9</f>
        <v>4574.15</v>
      </c>
      <c r="S45" s="35">
        <f>F45*Parametri!$B$12</f>
        <v>36438.079999999994</v>
      </c>
      <c r="T45" s="35">
        <f>G45*Parametri!$B$13</f>
        <v>47321.119999999995</v>
      </c>
      <c r="U45" s="36">
        <f>IF(J45="si",Parametri!$B$14,0)</f>
        <v>0</v>
      </c>
      <c r="V45" s="36">
        <f>IF(K45="si",Parametri!$B$15,0)</f>
        <v>0</v>
      </c>
      <c r="W45" s="36">
        <f>IF(L45="si",Parametri!$B$16,0)</f>
        <v>0</v>
      </c>
      <c r="X45" s="37">
        <f>IF(M45="si",Parametri!$B$17,0)</f>
        <v>938.92</v>
      </c>
      <c r="Y45" s="36">
        <f t="shared" si="6"/>
        <v>136668.39</v>
      </c>
      <c r="Z45" s="36">
        <f t="shared" si="7"/>
        <v>12779.77</v>
      </c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</row>
    <row r="46" spans="1:39" s="5" customFormat="1" ht="13.5" thickBot="1">
      <c r="A46" s="45">
        <v>45</v>
      </c>
      <c r="B46" s="56" t="s">
        <v>1161</v>
      </c>
      <c r="C46" s="56" t="s">
        <v>1339</v>
      </c>
      <c r="D46" s="44" t="s">
        <v>1162</v>
      </c>
      <c r="E46" s="49" t="s">
        <v>397</v>
      </c>
      <c r="F46" s="95">
        <v>77</v>
      </c>
      <c r="G46" s="95">
        <v>77</v>
      </c>
      <c r="H46" s="95">
        <v>86</v>
      </c>
      <c r="I46" s="95">
        <v>30</v>
      </c>
      <c r="J46" s="96"/>
      <c r="K46" s="96"/>
      <c r="L46" s="96"/>
      <c r="M46" s="108" t="s">
        <v>83</v>
      </c>
      <c r="N46" s="96">
        <f>H46*Parametri!$B$3</f>
        <v>14065.300000000001</v>
      </c>
      <c r="O46" s="96">
        <f>I46*Parametri!$B$4</f>
        <v>3481.2000000000003</v>
      </c>
      <c r="P46" s="96">
        <f>F46*Parametri!$B$7</f>
        <v>4245.01</v>
      </c>
      <c r="Q46" s="96">
        <f>F46*Parametri!$B$8</f>
        <v>10937.85</v>
      </c>
      <c r="R46" s="96">
        <f>I46*Parametri!$B$9</f>
        <v>2800.5</v>
      </c>
      <c r="S46" s="96">
        <f>F46*Parametri!$B$12</f>
        <v>25051.179999999997</v>
      </c>
      <c r="T46" s="96">
        <f>G46*Parametri!$B$13</f>
        <v>32533.27</v>
      </c>
      <c r="U46" s="96">
        <f>IF(J46="si",Parametri!$B$14,0)</f>
        <v>0</v>
      </c>
      <c r="V46" s="96">
        <f>IF(K46="si",Parametri!$B$15,0)</f>
        <v>0</v>
      </c>
      <c r="W46" s="96">
        <f>IF(L46="si",Parametri!$B$16,0)</f>
        <v>0</v>
      </c>
      <c r="X46" s="96">
        <f>IF(M46="si",Parametri!$B$17,0)</f>
        <v>938.92</v>
      </c>
      <c r="Y46" s="96">
        <f t="shared" si="6"/>
        <v>94053.23</v>
      </c>
      <c r="Z46" s="96">
        <f t="shared" si="7"/>
        <v>8794.86</v>
      </c>
      <c r="AA46"/>
      <c r="AB46"/>
      <c r="AC46"/>
      <c r="AD46"/>
      <c r="AE46"/>
      <c r="AF46"/>
      <c r="AG46"/>
      <c r="AH46"/>
      <c r="AI46"/>
      <c r="AJ46"/>
      <c r="AK46"/>
      <c r="AL46"/>
      <c r="AM46"/>
    </row>
    <row r="47" spans="1:39" ht="14.25" thickBot="1" thickTop="1">
      <c r="A47" s="1"/>
      <c r="B47" s="48"/>
      <c r="C47" s="48"/>
      <c r="D47" s="44"/>
      <c r="E47" s="49"/>
      <c r="F47" s="92">
        <f>SUM(F2:F46)</f>
        <v>4340</v>
      </c>
      <c r="G47" s="92">
        <f>SUM(G2:G46)</f>
        <v>4340</v>
      </c>
      <c r="H47" s="92">
        <f>SUM(H2:H46)</f>
        <v>4708</v>
      </c>
      <c r="I47" s="92">
        <f>SUM(I2:I46)</f>
        <v>1615</v>
      </c>
      <c r="J47" s="92">
        <f>COUNTIF(J2:J46,"si")</f>
        <v>1</v>
      </c>
      <c r="K47" s="92">
        <f>COUNTIF(K2:K46,"si")</f>
        <v>0</v>
      </c>
      <c r="L47" s="92">
        <f>COUNTIF(L2:L46,"si")</f>
        <v>0</v>
      </c>
      <c r="M47" s="92">
        <f>COUNTIF(M2:M46,"si")</f>
        <v>13</v>
      </c>
      <c r="N47" s="93">
        <f aca="true" t="shared" si="8" ref="N47:V47">SUM(N2:N46)</f>
        <v>769993.4000000001</v>
      </c>
      <c r="O47" s="93">
        <f t="shared" si="8"/>
        <v>187404.60000000006</v>
      </c>
      <c r="P47" s="93">
        <f t="shared" si="8"/>
        <v>239264.2</v>
      </c>
      <c r="Q47" s="93">
        <f t="shared" si="8"/>
        <v>616497</v>
      </c>
      <c r="R47" s="93">
        <f t="shared" si="8"/>
        <v>150760.25</v>
      </c>
      <c r="S47" s="93">
        <f t="shared" si="8"/>
        <v>1411975.5999999999</v>
      </c>
      <c r="T47" s="93">
        <f t="shared" si="8"/>
        <v>1833693.4</v>
      </c>
      <c r="U47" s="93">
        <f t="shared" si="8"/>
        <v>1408.38</v>
      </c>
      <c r="V47" s="93">
        <f t="shared" si="8"/>
        <v>0</v>
      </c>
      <c r="W47" s="93">
        <f>SUM(W2:W46)</f>
        <v>0</v>
      </c>
      <c r="X47" s="93">
        <f>SUM(X2:X46)</f>
        <v>12205.96</v>
      </c>
      <c r="Y47" s="93">
        <f>SUM(Y2:Y46)</f>
        <v>5223202.79</v>
      </c>
      <c r="Z47" s="93">
        <f>SUM(Z2:Z46)</f>
        <v>488418.3400000001</v>
      </c>
      <c r="AA47"/>
      <c r="AB47"/>
      <c r="AC47"/>
      <c r="AD47"/>
      <c r="AE47"/>
      <c r="AF47"/>
      <c r="AG47"/>
      <c r="AH47"/>
      <c r="AI47"/>
      <c r="AJ47"/>
      <c r="AK47"/>
      <c r="AL47"/>
      <c r="AM47"/>
    </row>
  </sheetData>
  <printOptions horizontalCentered="1"/>
  <pageMargins left="0" right="0" top="0.984251968503937" bottom="0.59" header="0.11811023622047245" footer="0.11811023622047245"/>
  <pageSetup fitToHeight="4" horizontalDpi="600" verticalDpi="600" orientation="landscape" paperSize="9" scale="95" r:id="rId3"/>
  <headerFooter alignWithMargins="0">
    <oddHeader>&amp;C&amp;"Verdana,Grassetto"UFFICIO SCOLASTICO REGIONALE PER LA CAMPANIA
DIREZIONE GENERALE&amp;"Verdana,Normale"
AREA AMMINISTRAZIONE E GESTIONE DELLE RISORSE FINANZIARIE
assegnazione fondo delle istituzioni scolastiche anno scolastico 2005-2006</oddHeader>
    <oddFooter>&amp;L&amp;"Verdana,Normale"&amp;F
&amp;A&amp;CPag. &amp;P di &amp;N&amp;R&amp;"Verdana,Normale"IL DIRIGENTE
Giuseppe De Colibus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G33"/>
  <sheetViews>
    <sheetView zoomScale="75" zoomScaleNormal="75" workbookViewId="0" topLeftCell="A1">
      <pane xSplit="5" ySplit="1" topLeftCell="F2" activePane="bottomRight" state="frozen"/>
      <selection pane="topLeft" activeCell="Y8" sqref="Y8"/>
      <selection pane="topRight" activeCell="Y8" sqref="Y8"/>
      <selection pane="bottomLeft" activeCell="Y8" sqref="Y8"/>
      <selection pane="bottomRight" activeCell="D1" sqref="D1"/>
    </sheetView>
  </sheetViews>
  <sheetFormatPr defaultColWidth="9.00390625" defaultRowHeight="12.75" outlineLevelCol="1"/>
  <cols>
    <col min="1" max="1" width="6.125" style="5" customWidth="1"/>
    <col min="2" max="2" width="14.00390625" style="11" customWidth="1"/>
    <col min="3" max="3" width="8.375" style="68" customWidth="1"/>
    <col min="4" max="4" width="26.50390625" style="68" customWidth="1"/>
    <col min="5" max="5" width="29.625" style="5" customWidth="1"/>
    <col min="6" max="6" width="7.375" style="121" customWidth="1" outlineLevel="1"/>
    <col min="7" max="7" width="10.25390625" style="121" customWidth="1" outlineLevel="1"/>
    <col min="8" max="9" width="7.375" style="121" customWidth="1" outlineLevel="1"/>
    <col min="10" max="10" width="11.625" style="121" customWidth="1" outlineLevel="1"/>
    <col min="11" max="13" width="9.00390625" style="121" customWidth="1" outlineLevel="1"/>
    <col min="14" max="14" width="14.25390625" style="121" customWidth="1" outlineLevel="1"/>
    <col min="15" max="18" width="12.00390625" style="121" customWidth="1" outlineLevel="1"/>
    <col min="19" max="20" width="11.625" style="121" customWidth="1" outlineLevel="1"/>
    <col min="21" max="23" width="9.00390625" style="121" customWidth="1" outlineLevel="1"/>
    <col min="24" max="24" width="13.75390625" style="121" customWidth="1" outlineLevel="1"/>
    <col min="25" max="25" width="20.75390625" style="121" customWidth="1"/>
    <col min="26" max="26" width="17.125" style="121" customWidth="1"/>
    <col min="27" max="31" width="9.00390625" style="121" customWidth="1"/>
    <col min="32" max="200" width="9.00390625" style="123" customWidth="1"/>
    <col min="201" max="16384" width="8.00390625" style="123" customWidth="1"/>
  </cols>
  <sheetData>
    <row r="1" spans="1:26" s="2" customFormat="1" ht="106.5" customHeight="1">
      <c r="A1" s="38" t="s">
        <v>58</v>
      </c>
      <c r="B1" s="41" t="s">
        <v>59</v>
      </c>
      <c r="C1" s="41" t="s">
        <v>60</v>
      </c>
      <c r="D1" s="41" t="s">
        <v>61</v>
      </c>
      <c r="E1" s="41" t="s">
        <v>62</v>
      </c>
      <c r="F1" s="25" t="s">
        <v>28</v>
      </c>
      <c r="G1" s="26" t="s">
        <v>29</v>
      </c>
      <c r="H1" s="27" t="s">
        <v>30</v>
      </c>
      <c r="I1" s="28" t="s">
        <v>31</v>
      </c>
      <c r="J1" s="29" t="s">
        <v>32</v>
      </c>
      <c r="K1" s="29" t="s">
        <v>33</v>
      </c>
      <c r="L1" s="29" t="s">
        <v>34</v>
      </c>
      <c r="M1" s="29" t="s">
        <v>35</v>
      </c>
      <c r="N1" s="39" t="s">
        <v>36</v>
      </c>
      <c r="O1" s="28" t="s">
        <v>37</v>
      </c>
      <c r="P1" s="25" t="s">
        <v>38</v>
      </c>
      <c r="Q1" s="25" t="s">
        <v>39</v>
      </c>
      <c r="R1" s="28" t="s">
        <v>40</v>
      </c>
      <c r="S1" s="25" t="s">
        <v>41</v>
      </c>
      <c r="T1" s="26" t="s">
        <v>42</v>
      </c>
      <c r="U1" s="29" t="s">
        <v>43</v>
      </c>
      <c r="V1" s="29" t="s">
        <v>44</v>
      </c>
      <c r="W1" s="29" t="s">
        <v>45</v>
      </c>
      <c r="X1" s="29" t="s">
        <v>46</v>
      </c>
      <c r="Y1" s="80" t="s">
        <v>1335</v>
      </c>
      <c r="Z1" s="31" t="s">
        <v>47</v>
      </c>
    </row>
    <row r="2" spans="1:26" s="5" customFormat="1" ht="12.75">
      <c r="A2" s="105">
        <v>1</v>
      </c>
      <c r="B2" s="105" t="s">
        <v>1315</v>
      </c>
      <c r="C2" s="105" t="s">
        <v>1164</v>
      </c>
      <c r="D2" s="105" t="s">
        <v>1316</v>
      </c>
      <c r="E2" s="105" t="s">
        <v>66</v>
      </c>
      <c r="F2" s="42">
        <v>42</v>
      </c>
      <c r="G2" s="42">
        <v>42</v>
      </c>
      <c r="H2" s="42">
        <v>48</v>
      </c>
      <c r="I2" s="42">
        <v>14</v>
      </c>
      <c r="J2" s="90"/>
      <c r="K2" s="90"/>
      <c r="L2" s="90"/>
      <c r="M2" s="90"/>
      <c r="N2" s="117">
        <f>H2*Parametri!$B$3</f>
        <v>7850.400000000001</v>
      </c>
      <c r="O2" s="117">
        <f>I2*Parametri!$B$4</f>
        <v>1624.5600000000002</v>
      </c>
      <c r="P2" s="117">
        <f>F2*Parametri!$B$7</f>
        <v>2315.46</v>
      </c>
      <c r="Q2" s="117">
        <f>F2*Parametri!$B$8</f>
        <v>5966.1</v>
      </c>
      <c r="R2" s="117">
        <f>I2*Parametri!$B$9</f>
        <v>1306.8999999999999</v>
      </c>
      <c r="S2" s="117">
        <f>F2*Parametri!$B$12</f>
        <v>13664.279999999999</v>
      </c>
      <c r="T2" s="117">
        <f>G2*Parametri!$B$13</f>
        <v>17745.42</v>
      </c>
      <c r="U2" s="118">
        <f>IF(J2="si",Parametri!$B$14,0)</f>
        <v>0</v>
      </c>
      <c r="V2" s="118">
        <f>IF(K2="si",Parametri!$B$15,0)</f>
        <v>0</v>
      </c>
      <c r="W2" s="118">
        <f>IF(L2="si",Parametri!$B$16,0)</f>
        <v>0</v>
      </c>
      <c r="X2" s="118">
        <f>IF(M2="si",Parametri!$B$17,0)</f>
        <v>0</v>
      </c>
      <c r="Y2" s="118">
        <f>SUM(N2:X2)</f>
        <v>50473.12</v>
      </c>
      <c r="Z2" s="118">
        <f>ROUND((Y2/90.9*100)*8.5%,2)</f>
        <v>4719.71</v>
      </c>
    </row>
    <row r="3" spans="1:26" s="5" customFormat="1" ht="12.75">
      <c r="A3" s="105">
        <v>2</v>
      </c>
      <c r="B3" s="105" t="s">
        <v>1317</v>
      </c>
      <c r="C3" s="105" t="s">
        <v>1164</v>
      </c>
      <c r="D3" s="105" t="s">
        <v>1318</v>
      </c>
      <c r="E3" s="105" t="s">
        <v>66</v>
      </c>
      <c r="F3" s="42">
        <v>80</v>
      </c>
      <c r="G3" s="42">
        <v>80</v>
      </c>
      <c r="H3" s="42">
        <v>83</v>
      </c>
      <c r="I3" s="42">
        <v>26</v>
      </c>
      <c r="J3" s="90"/>
      <c r="K3" s="90"/>
      <c r="L3" s="90"/>
      <c r="M3" s="90"/>
      <c r="N3" s="117">
        <f>H3*Parametri!$B$3</f>
        <v>13574.650000000001</v>
      </c>
      <c r="O3" s="117">
        <f>I3*Parametri!$B$4</f>
        <v>3017.04</v>
      </c>
      <c r="P3" s="117">
        <f>F3*Parametri!$B$7</f>
        <v>4410.400000000001</v>
      </c>
      <c r="Q3" s="117">
        <f>F3*Parametri!$B$8</f>
        <v>11364</v>
      </c>
      <c r="R3" s="117">
        <f>I3*Parametri!$B$9</f>
        <v>2427.1</v>
      </c>
      <c r="S3" s="117">
        <f>F3*Parametri!$B$12</f>
        <v>26027.199999999997</v>
      </c>
      <c r="T3" s="117">
        <f>G3*Parametri!$B$13</f>
        <v>33800.8</v>
      </c>
      <c r="U3" s="118">
        <f>IF(J3="si",Parametri!$B$14,0)</f>
        <v>0</v>
      </c>
      <c r="V3" s="118">
        <f>IF(K3="si",Parametri!$B$15,0)</f>
        <v>0</v>
      </c>
      <c r="W3" s="118">
        <f>IF(L3="si",Parametri!$B$16,0)</f>
        <v>0</v>
      </c>
      <c r="X3" s="118">
        <f>IF(M3="si",Parametri!$B$17,0)</f>
        <v>0</v>
      </c>
      <c r="Y3" s="118">
        <f>SUM(N3:X3)</f>
        <v>94621.19</v>
      </c>
      <c r="Z3" s="118">
        <f>ROUND((Y3/90.9*100)*8.5%,2)</f>
        <v>8847.97</v>
      </c>
    </row>
    <row r="4" spans="1:241" s="5" customFormat="1" ht="12.75">
      <c r="A4" s="105">
        <v>3</v>
      </c>
      <c r="B4" s="42" t="s">
        <v>1163</v>
      </c>
      <c r="C4" s="42" t="s">
        <v>1164</v>
      </c>
      <c r="D4" s="42" t="s">
        <v>1165</v>
      </c>
      <c r="E4" s="42" t="s">
        <v>66</v>
      </c>
      <c r="F4" s="90">
        <v>58</v>
      </c>
      <c r="G4" s="90">
        <v>58</v>
      </c>
      <c r="H4" s="42">
        <v>57</v>
      </c>
      <c r="I4" s="42">
        <v>16</v>
      </c>
      <c r="J4" s="122"/>
      <c r="K4" s="122"/>
      <c r="L4" s="122"/>
      <c r="M4" s="122"/>
      <c r="N4" s="117">
        <f>H4*Parametri!$B$3</f>
        <v>9322.35</v>
      </c>
      <c r="O4" s="117">
        <f>I4*Parametri!$B$4</f>
        <v>1856.64</v>
      </c>
      <c r="P4" s="117">
        <f>F4*Parametri!$B$7</f>
        <v>3197.54</v>
      </c>
      <c r="Q4" s="117">
        <f>F4*Parametri!$B$8</f>
        <v>8238.900000000001</v>
      </c>
      <c r="R4" s="117">
        <f>I4*Parametri!$B$9</f>
        <v>1493.6</v>
      </c>
      <c r="S4" s="117">
        <f>F4*Parametri!$B$12</f>
        <v>18869.719999999998</v>
      </c>
      <c r="T4" s="117">
        <f>G4*Parametri!$B$13</f>
        <v>24505.579999999998</v>
      </c>
      <c r="U4" s="118">
        <f>IF(J4="si",Parametri!$B$14,0)</f>
        <v>0</v>
      </c>
      <c r="V4" s="118">
        <f>IF(K4="si",Parametri!$B$15,0)</f>
        <v>0</v>
      </c>
      <c r="W4" s="118">
        <f>IF(L4="si",Parametri!$B$16,0)</f>
        <v>0</v>
      </c>
      <c r="X4" s="118">
        <f>IF(M4="si",Parametri!$B$17,0)</f>
        <v>0</v>
      </c>
      <c r="Y4" s="118">
        <f>SUM(N4:X4)</f>
        <v>67484.33</v>
      </c>
      <c r="Z4" s="118">
        <f>ROUND((Y4/90.9*100)*8.5%,2)</f>
        <v>6310.42</v>
      </c>
      <c r="AA4" s="121"/>
      <c r="AB4" s="121"/>
      <c r="AC4" s="121"/>
      <c r="AD4" s="121"/>
      <c r="AE4" s="121"/>
      <c r="IE4" s="123"/>
      <c r="IF4" s="123"/>
      <c r="IG4" s="123"/>
    </row>
    <row r="5" spans="1:241" s="5" customFormat="1" ht="12.75">
      <c r="A5" s="105">
        <v>4</v>
      </c>
      <c r="B5" s="51" t="s">
        <v>1166</v>
      </c>
      <c r="C5" s="45" t="s">
        <v>1164</v>
      </c>
      <c r="D5" s="42" t="s">
        <v>1167</v>
      </c>
      <c r="E5" s="44" t="s">
        <v>66</v>
      </c>
      <c r="F5" s="90">
        <v>76</v>
      </c>
      <c r="G5" s="90">
        <v>76</v>
      </c>
      <c r="H5" s="42">
        <v>84</v>
      </c>
      <c r="I5" s="42">
        <v>19</v>
      </c>
      <c r="J5" s="122"/>
      <c r="K5" s="122"/>
      <c r="L5" s="122"/>
      <c r="M5" s="122"/>
      <c r="N5" s="117">
        <f>H5*Parametri!$B$3</f>
        <v>13738.2</v>
      </c>
      <c r="O5" s="117">
        <f>I5*Parametri!$B$4</f>
        <v>2204.76</v>
      </c>
      <c r="P5" s="117">
        <f>F5*Parametri!$B$7</f>
        <v>4189.88</v>
      </c>
      <c r="Q5" s="117">
        <f>F5*Parametri!$B$8</f>
        <v>10795.800000000001</v>
      </c>
      <c r="R5" s="117">
        <f>I5*Parametri!$B$9</f>
        <v>1773.6499999999999</v>
      </c>
      <c r="S5" s="117">
        <f>F5*Parametri!$B$12</f>
        <v>24725.839999999997</v>
      </c>
      <c r="T5" s="117">
        <f>G5*Parametri!$B$13</f>
        <v>32110.76</v>
      </c>
      <c r="U5" s="118">
        <f>IF(J5="si",Parametri!$B$14,0)</f>
        <v>0</v>
      </c>
      <c r="V5" s="118">
        <f>IF(K5="si",Parametri!$B$15,0)</f>
        <v>0</v>
      </c>
      <c r="W5" s="118">
        <f>IF(L5="si",Parametri!$B$16,0)</f>
        <v>0</v>
      </c>
      <c r="X5" s="118">
        <f>IF(M5="si",Parametri!$B$17,0)</f>
        <v>0</v>
      </c>
      <c r="Y5" s="118">
        <f aca="true" t="shared" si="0" ref="Y5:Y11">SUM(N5:X5)</f>
        <v>89538.89</v>
      </c>
      <c r="Z5" s="118">
        <f aca="true" t="shared" si="1" ref="Z5:Z11">ROUND((Y5/90.9*100)*8.5%,2)</f>
        <v>8372.72</v>
      </c>
      <c r="AA5" s="121"/>
      <c r="AB5" s="121"/>
      <c r="AC5" s="121"/>
      <c r="AD5" s="121"/>
      <c r="AE5" s="121"/>
      <c r="IE5" s="123"/>
      <c r="IF5" s="123"/>
      <c r="IG5" s="123"/>
    </row>
    <row r="6" spans="1:241" s="5" customFormat="1" ht="12.75">
      <c r="A6" s="105">
        <v>5</v>
      </c>
      <c r="B6" s="51" t="s">
        <v>1168</v>
      </c>
      <c r="C6" s="45" t="s">
        <v>1164</v>
      </c>
      <c r="D6" s="42" t="s">
        <v>1169</v>
      </c>
      <c r="E6" s="44" t="s">
        <v>66</v>
      </c>
      <c r="F6" s="90">
        <v>112</v>
      </c>
      <c r="G6" s="90">
        <v>112</v>
      </c>
      <c r="H6" s="42">
        <v>131</v>
      </c>
      <c r="I6" s="42">
        <v>21</v>
      </c>
      <c r="J6" s="90"/>
      <c r="K6" s="90"/>
      <c r="L6" s="90"/>
      <c r="M6" s="90" t="s">
        <v>83</v>
      </c>
      <c r="N6" s="117">
        <f>H6*Parametri!$B$3</f>
        <v>21425.050000000003</v>
      </c>
      <c r="O6" s="117">
        <f>I6*Parametri!$B$4</f>
        <v>2436.84</v>
      </c>
      <c r="P6" s="117">
        <f>F6*Parametri!$B$7</f>
        <v>6174.56</v>
      </c>
      <c r="Q6" s="117">
        <f>F6*Parametri!$B$8</f>
        <v>15909.600000000002</v>
      </c>
      <c r="R6" s="117">
        <f>I6*Parametri!$B$9</f>
        <v>1960.35</v>
      </c>
      <c r="S6" s="117">
        <f>F6*Parametri!$B$12</f>
        <v>36438.079999999994</v>
      </c>
      <c r="T6" s="117">
        <f>G6*Parametri!$B$13</f>
        <v>47321.119999999995</v>
      </c>
      <c r="U6" s="118">
        <f>IF(J6="si",Parametri!$B$14,0)</f>
        <v>0</v>
      </c>
      <c r="V6" s="118">
        <f>IF(K6="si",Parametri!$B$15,0)</f>
        <v>0</v>
      </c>
      <c r="W6" s="118">
        <f>IF(L6="si",Parametri!$B$16,0)</f>
        <v>0</v>
      </c>
      <c r="X6" s="118">
        <f>IF(M6="si",Parametri!$B$17,0)</f>
        <v>938.92</v>
      </c>
      <c r="Y6" s="118">
        <f t="shared" si="0"/>
        <v>132604.52</v>
      </c>
      <c r="Z6" s="118">
        <f t="shared" si="1"/>
        <v>12399.76</v>
      </c>
      <c r="AA6" s="121"/>
      <c r="AB6" s="121"/>
      <c r="AC6" s="121"/>
      <c r="AD6" s="121"/>
      <c r="AE6" s="121"/>
      <c r="IE6" s="123"/>
      <c r="IF6" s="123"/>
      <c r="IG6" s="123"/>
    </row>
    <row r="7" spans="1:26" ht="12.75">
      <c r="A7" s="105">
        <v>6</v>
      </c>
      <c r="B7" s="45" t="s">
        <v>1170</v>
      </c>
      <c r="C7" s="45" t="s">
        <v>1164</v>
      </c>
      <c r="D7" s="45" t="s">
        <v>1171</v>
      </c>
      <c r="E7" s="57" t="s">
        <v>66</v>
      </c>
      <c r="F7" s="90">
        <v>96</v>
      </c>
      <c r="G7" s="90">
        <v>96</v>
      </c>
      <c r="H7" s="42">
        <v>106</v>
      </c>
      <c r="I7" s="42">
        <v>26</v>
      </c>
      <c r="J7" s="90"/>
      <c r="K7" s="90"/>
      <c r="L7" s="90"/>
      <c r="M7" s="90"/>
      <c r="N7" s="117">
        <f>H7*Parametri!$B$3</f>
        <v>17336.300000000003</v>
      </c>
      <c r="O7" s="117">
        <f>I7*Parametri!$B$4</f>
        <v>3017.04</v>
      </c>
      <c r="P7" s="117">
        <f>F7*Parametri!$B$7</f>
        <v>5292.4800000000005</v>
      </c>
      <c r="Q7" s="117">
        <f>F7*Parametri!$B$8</f>
        <v>13636.800000000001</v>
      </c>
      <c r="R7" s="117">
        <f>I7*Parametri!$B$9</f>
        <v>2427.1</v>
      </c>
      <c r="S7" s="117">
        <f>F7*Parametri!$B$12</f>
        <v>31232.64</v>
      </c>
      <c r="T7" s="117">
        <f>G7*Parametri!$B$13</f>
        <v>40560.96</v>
      </c>
      <c r="U7" s="118">
        <f>IF(J7="si",Parametri!$B$14,0)</f>
        <v>0</v>
      </c>
      <c r="V7" s="118">
        <f>IF(K7="si",Parametri!$B$15,0)</f>
        <v>0</v>
      </c>
      <c r="W7" s="118">
        <f>IF(L7="si",Parametri!$B$16,0)</f>
        <v>0</v>
      </c>
      <c r="X7" s="118">
        <f>IF(M7="si",Parametri!$B$17,0)</f>
        <v>0</v>
      </c>
      <c r="Y7" s="118">
        <f t="shared" si="0"/>
        <v>113503.32</v>
      </c>
      <c r="Z7" s="118">
        <f t="shared" si="1"/>
        <v>10613.62</v>
      </c>
    </row>
    <row r="8" spans="1:26" ht="12.75">
      <c r="A8" s="105">
        <v>7</v>
      </c>
      <c r="B8" s="45" t="s">
        <v>1172</v>
      </c>
      <c r="C8" s="45" t="s">
        <v>1164</v>
      </c>
      <c r="D8" s="45" t="s">
        <v>1173</v>
      </c>
      <c r="E8" s="57" t="s">
        <v>66</v>
      </c>
      <c r="F8" s="90">
        <v>102</v>
      </c>
      <c r="G8" s="90">
        <v>102</v>
      </c>
      <c r="H8" s="42">
        <v>105</v>
      </c>
      <c r="I8" s="42">
        <v>35</v>
      </c>
      <c r="J8" s="90"/>
      <c r="K8" s="90"/>
      <c r="L8" s="90"/>
      <c r="M8" s="90"/>
      <c r="N8" s="117">
        <f>H8*Parametri!$B$3</f>
        <v>17172.75</v>
      </c>
      <c r="O8" s="117">
        <f>I8*Parametri!$B$4</f>
        <v>4061.4</v>
      </c>
      <c r="P8" s="117">
        <f>F8*Parametri!$B$7</f>
        <v>5623.26</v>
      </c>
      <c r="Q8" s="117">
        <f>F8*Parametri!$B$8</f>
        <v>14489.1</v>
      </c>
      <c r="R8" s="117">
        <f>I8*Parametri!$B$9</f>
        <v>3267.25</v>
      </c>
      <c r="S8" s="117">
        <f>F8*Parametri!$B$12</f>
        <v>33184.68</v>
      </c>
      <c r="T8" s="117">
        <f>G8*Parametri!$B$13</f>
        <v>43096.02</v>
      </c>
      <c r="U8" s="118">
        <f>IF(J8="si",Parametri!$B$14,0)</f>
        <v>0</v>
      </c>
      <c r="V8" s="118">
        <f>IF(K8="si",Parametri!$B$15,0)</f>
        <v>0</v>
      </c>
      <c r="W8" s="118">
        <f>IF(L8="si",Parametri!$B$16,0)</f>
        <v>0</v>
      </c>
      <c r="X8" s="118">
        <f>IF(M8="si",Parametri!$B$17,0)</f>
        <v>0</v>
      </c>
      <c r="Y8" s="118">
        <f t="shared" si="0"/>
        <v>120894.45999999999</v>
      </c>
      <c r="Z8" s="118">
        <f t="shared" si="1"/>
        <v>11304.76</v>
      </c>
    </row>
    <row r="9" spans="1:26" ht="12.75">
      <c r="A9" s="105">
        <v>8</v>
      </c>
      <c r="B9" s="45" t="s">
        <v>1174</v>
      </c>
      <c r="C9" s="45" t="s">
        <v>1164</v>
      </c>
      <c r="D9" s="42" t="s">
        <v>1175</v>
      </c>
      <c r="E9" s="57" t="s">
        <v>66</v>
      </c>
      <c r="F9" s="90">
        <v>56</v>
      </c>
      <c r="G9" s="90">
        <v>56</v>
      </c>
      <c r="H9" s="42">
        <v>59</v>
      </c>
      <c r="I9" s="42">
        <v>19</v>
      </c>
      <c r="J9" s="90"/>
      <c r="K9" s="90"/>
      <c r="L9" s="90"/>
      <c r="M9" s="90"/>
      <c r="N9" s="117">
        <f>H9*Parametri!$B$3</f>
        <v>9649.45</v>
      </c>
      <c r="O9" s="117">
        <f>I9*Parametri!$B$4</f>
        <v>2204.76</v>
      </c>
      <c r="P9" s="117">
        <f>F9*Parametri!$B$7</f>
        <v>3087.28</v>
      </c>
      <c r="Q9" s="117">
        <f>F9*Parametri!$B$8</f>
        <v>7954.800000000001</v>
      </c>
      <c r="R9" s="117">
        <f>I9*Parametri!$B$9</f>
        <v>1773.6499999999999</v>
      </c>
      <c r="S9" s="117">
        <f>F9*Parametri!$B$12</f>
        <v>18219.039999999997</v>
      </c>
      <c r="T9" s="117">
        <f>G9*Parametri!$B$13</f>
        <v>23660.559999999998</v>
      </c>
      <c r="U9" s="118">
        <f>IF(J9="si",Parametri!$B$14,0)</f>
        <v>0</v>
      </c>
      <c r="V9" s="118">
        <f>IF(K9="si",Parametri!$B$15,0)</f>
        <v>0</v>
      </c>
      <c r="W9" s="118">
        <f>IF(L9="si",Parametri!$B$16,0)</f>
        <v>0</v>
      </c>
      <c r="X9" s="118">
        <f>IF(M9="si",Parametri!$B$17,0)</f>
        <v>0</v>
      </c>
      <c r="Y9" s="118">
        <f t="shared" si="0"/>
        <v>66549.54</v>
      </c>
      <c r="Z9" s="118">
        <f t="shared" si="1"/>
        <v>6223</v>
      </c>
    </row>
    <row r="10" spans="1:241" ht="12.75">
      <c r="A10" s="105">
        <v>9</v>
      </c>
      <c r="B10" s="45" t="s">
        <v>1176</v>
      </c>
      <c r="C10" s="45" t="s">
        <v>1164</v>
      </c>
      <c r="D10" s="45" t="s">
        <v>1177</v>
      </c>
      <c r="E10" s="57" t="s">
        <v>66</v>
      </c>
      <c r="F10" s="90">
        <v>105</v>
      </c>
      <c r="G10" s="90">
        <v>105</v>
      </c>
      <c r="H10" s="42">
        <v>111</v>
      </c>
      <c r="I10" s="42">
        <v>37</v>
      </c>
      <c r="J10" s="90"/>
      <c r="K10" s="90"/>
      <c r="L10" s="90"/>
      <c r="M10" s="90"/>
      <c r="N10" s="117">
        <f>H10*Parametri!$B$3</f>
        <v>18154.050000000003</v>
      </c>
      <c r="O10" s="117">
        <f>I10*Parametri!$B$4</f>
        <v>4293.4800000000005</v>
      </c>
      <c r="P10" s="117">
        <f>F10*Parametri!$B$7</f>
        <v>5788.650000000001</v>
      </c>
      <c r="Q10" s="117">
        <f>F10*Parametri!$B$8</f>
        <v>14915.250000000002</v>
      </c>
      <c r="R10" s="117">
        <f>I10*Parametri!$B$9</f>
        <v>3453.95</v>
      </c>
      <c r="S10" s="117">
        <f>F10*Parametri!$B$12</f>
        <v>34160.7</v>
      </c>
      <c r="T10" s="117">
        <f>G10*Parametri!$B$13</f>
        <v>44363.549999999996</v>
      </c>
      <c r="U10" s="118">
        <f>IF(J10="si",Parametri!$B$14,0)</f>
        <v>0</v>
      </c>
      <c r="V10" s="118">
        <f>IF(K10="si",Parametri!$B$15,0)</f>
        <v>0</v>
      </c>
      <c r="W10" s="118">
        <f>IF(L10="si",Parametri!$B$16,0)</f>
        <v>0</v>
      </c>
      <c r="X10" s="118">
        <f>IF(M10="si",Parametri!$B$17,0)</f>
        <v>0</v>
      </c>
      <c r="Y10" s="118">
        <f t="shared" si="0"/>
        <v>125129.63</v>
      </c>
      <c r="Z10" s="118">
        <f t="shared" si="1"/>
        <v>11700.79</v>
      </c>
      <c r="IE10" s="5"/>
      <c r="IF10" s="5"/>
      <c r="IG10" s="5"/>
    </row>
    <row r="11" spans="1:26" ht="12.75">
      <c r="A11" s="105">
        <v>10</v>
      </c>
      <c r="B11" s="45" t="s">
        <v>1178</v>
      </c>
      <c r="C11" s="45" t="s">
        <v>1164</v>
      </c>
      <c r="D11" s="45" t="s">
        <v>1179</v>
      </c>
      <c r="E11" s="57" t="s">
        <v>1180</v>
      </c>
      <c r="F11" s="90">
        <v>61</v>
      </c>
      <c r="G11" s="90">
        <v>61</v>
      </c>
      <c r="H11" s="42">
        <v>66</v>
      </c>
      <c r="I11" s="42">
        <v>25</v>
      </c>
      <c r="J11" s="90"/>
      <c r="K11" s="90"/>
      <c r="L11" s="90"/>
      <c r="M11" s="90"/>
      <c r="N11" s="117">
        <f>H11*Parametri!$B$3</f>
        <v>10794.300000000001</v>
      </c>
      <c r="O11" s="117">
        <f>I11*Parametri!$B$4</f>
        <v>2901</v>
      </c>
      <c r="P11" s="117">
        <f>F11*Parametri!$B$7</f>
        <v>3362.9300000000003</v>
      </c>
      <c r="Q11" s="117">
        <f>F11*Parametri!$B$8</f>
        <v>8665.050000000001</v>
      </c>
      <c r="R11" s="117">
        <f>I11*Parametri!$B$9</f>
        <v>2333.75</v>
      </c>
      <c r="S11" s="117">
        <f>F11*Parametri!$B$12</f>
        <v>19845.739999999998</v>
      </c>
      <c r="T11" s="117">
        <f>G11*Parametri!$B$13</f>
        <v>25773.11</v>
      </c>
      <c r="U11" s="118">
        <f>IF(J11="si",Parametri!$B$14,0)</f>
        <v>0</v>
      </c>
      <c r="V11" s="118">
        <f>IF(K11="si",Parametri!$B$15,0)</f>
        <v>0</v>
      </c>
      <c r="W11" s="118">
        <f>IF(L11="si",Parametri!$B$16,0)</f>
        <v>0</v>
      </c>
      <c r="X11" s="118">
        <f>IF(M11="si",Parametri!$B$17,0)</f>
        <v>0</v>
      </c>
      <c r="Y11" s="118">
        <f t="shared" si="0"/>
        <v>73675.88</v>
      </c>
      <c r="Z11" s="118">
        <f t="shared" si="1"/>
        <v>6889.38</v>
      </c>
    </row>
    <row r="12" spans="1:26" ht="12.75">
      <c r="A12" s="105">
        <v>11</v>
      </c>
      <c r="B12" s="42" t="s">
        <v>1181</v>
      </c>
      <c r="C12" s="42" t="s">
        <v>1164</v>
      </c>
      <c r="D12" s="42" t="s">
        <v>1182</v>
      </c>
      <c r="E12" s="42" t="s">
        <v>209</v>
      </c>
      <c r="F12" s="90">
        <v>56</v>
      </c>
      <c r="G12" s="90">
        <v>56</v>
      </c>
      <c r="H12" s="42">
        <v>69</v>
      </c>
      <c r="I12" s="42">
        <v>18</v>
      </c>
      <c r="J12" s="90"/>
      <c r="K12" s="90"/>
      <c r="L12" s="90"/>
      <c r="M12" s="90" t="s">
        <v>83</v>
      </c>
      <c r="N12" s="117">
        <f>H12*Parametri!B3</f>
        <v>11284.95</v>
      </c>
      <c r="O12" s="117">
        <f>I12*Parametri!B4</f>
        <v>2088.7200000000003</v>
      </c>
      <c r="P12" s="117">
        <f>F12*Parametri!B7</f>
        <v>3087.28</v>
      </c>
      <c r="Q12" s="117">
        <f>F12*Parametri!B8</f>
        <v>7954.800000000001</v>
      </c>
      <c r="R12" s="117">
        <f>I12*Parametri!B9</f>
        <v>1680.3</v>
      </c>
      <c r="S12" s="117">
        <f>F12*Parametri!B12</f>
        <v>18219.039999999997</v>
      </c>
      <c r="T12" s="117">
        <f>G12*Parametri!B13</f>
        <v>23660.559999999998</v>
      </c>
      <c r="U12" s="118">
        <v>0</v>
      </c>
      <c r="V12" s="118">
        <v>0</v>
      </c>
      <c r="W12" s="118">
        <v>0</v>
      </c>
      <c r="X12" s="118">
        <f>IF(M12="si",Parametri!$B$17,0)</f>
        <v>938.92</v>
      </c>
      <c r="Y12" s="118">
        <f>SUM(N12:X12)</f>
        <v>68914.56999999999</v>
      </c>
      <c r="Z12" s="118">
        <f>ROUND((Y12/90.9*100)*8.5%,2)</f>
        <v>6444.16</v>
      </c>
    </row>
    <row r="13" spans="1:26" ht="12.75">
      <c r="A13" s="105">
        <v>12</v>
      </c>
      <c r="B13" s="42" t="s">
        <v>1183</v>
      </c>
      <c r="C13" s="42" t="s">
        <v>1164</v>
      </c>
      <c r="D13" s="42" t="s">
        <v>1003</v>
      </c>
      <c r="E13" s="42" t="s">
        <v>221</v>
      </c>
      <c r="F13" s="90">
        <v>85</v>
      </c>
      <c r="G13" s="90">
        <v>85</v>
      </c>
      <c r="H13" s="42">
        <v>99</v>
      </c>
      <c r="I13" s="42">
        <v>24</v>
      </c>
      <c r="J13" s="90"/>
      <c r="K13" s="90"/>
      <c r="L13" s="90"/>
      <c r="M13" s="90"/>
      <c r="N13" s="117">
        <f>H13*Parametri!B3</f>
        <v>16191.45</v>
      </c>
      <c r="O13" s="117">
        <f>I13*Parametri!B4</f>
        <v>2784.96</v>
      </c>
      <c r="P13" s="117">
        <f>F13*Parametri!B7</f>
        <v>4686.05</v>
      </c>
      <c r="Q13" s="117">
        <f>F13*Parametri!B8</f>
        <v>12074.250000000002</v>
      </c>
      <c r="R13" s="117">
        <f>I13*Parametri!B9</f>
        <v>2240.3999999999996</v>
      </c>
      <c r="S13" s="117">
        <f>F13*Parametri!B12</f>
        <v>27653.899999999998</v>
      </c>
      <c r="T13" s="117">
        <f>G13*Parametri!B13</f>
        <v>35913.35</v>
      </c>
      <c r="U13" s="118">
        <v>0</v>
      </c>
      <c r="V13" s="118">
        <v>0</v>
      </c>
      <c r="W13" s="118">
        <v>0</v>
      </c>
      <c r="X13" s="118">
        <f>IF(M13="si",Parametri!$B$17,0)</f>
        <v>0</v>
      </c>
      <c r="Y13" s="118">
        <f>SUM(N13:X13)</f>
        <v>101544.35999999999</v>
      </c>
      <c r="Z13" s="118">
        <f>ROUND((Y13/90.9*100)*8.5%,2)</f>
        <v>9495.35</v>
      </c>
    </row>
    <row r="14" spans="1:241" s="5" customFormat="1" ht="12.75">
      <c r="A14" s="105">
        <v>13</v>
      </c>
      <c r="B14" s="51" t="s">
        <v>1184</v>
      </c>
      <c r="C14" s="45" t="s">
        <v>1164</v>
      </c>
      <c r="D14" s="42" t="s">
        <v>1185</v>
      </c>
      <c r="E14" s="44" t="s">
        <v>233</v>
      </c>
      <c r="F14" s="90">
        <v>79</v>
      </c>
      <c r="G14" s="90">
        <v>79</v>
      </c>
      <c r="H14" s="42">
        <v>84</v>
      </c>
      <c r="I14" s="42">
        <v>24</v>
      </c>
      <c r="J14" s="122"/>
      <c r="K14" s="122"/>
      <c r="L14" s="122"/>
      <c r="M14" s="122"/>
      <c r="N14" s="117">
        <f>H14*Parametri!$B$3</f>
        <v>13738.2</v>
      </c>
      <c r="O14" s="117">
        <f>I14*Parametri!$B$4</f>
        <v>2784.96</v>
      </c>
      <c r="P14" s="117">
        <f>F14*Parametri!$B$7</f>
        <v>4355.27</v>
      </c>
      <c r="Q14" s="117">
        <f>F14*Parametri!$B$8</f>
        <v>11221.95</v>
      </c>
      <c r="R14" s="117">
        <f>I14*Parametri!$B$9</f>
        <v>2240.3999999999996</v>
      </c>
      <c r="S14" s="117">
        <f>F14*Parametri!$B$12</f>
        <v>25701.859999999997</v>
      </c>
      <c r="T14" s="117">
        <f>G14*Parametri!$B$13</f>
        <v>33378.29</v>
      </c>
      <c r="U14" s="118">
        <f>IF(J14="si",Parametri!$B$14,0)</f>
        <v>0</v>
      </c>
      <c r="V14" s="118">
        <f>IF(K14="si",Parametri!$B$15,0)</f>
        <v>0</v>
      </c>
      <c r="W14" s="118">
        <f>IF(L14="si",Parametri!$B$16,0)</f>
        <v>0</v>
      </c>
      <c r="X14" s="118">
        <f>IF(M14="si",Parametri!$B$17,0)</f>
        <v>0</v>
      </c>
      <c r="Y14" s="118">
        <f aca="true" t="shared" si="2" ref="Y14:Y21">SUM(N14:X14)</f>
        <v>93420.93</v>
      </c>
      <c r="Z14" s="118">
        <f aca="true" t="shared" si="3" ref="Z14:Z21">ROUND((Y14/90.9*100)*8.5%,2)</f>
        <v>8735.73</v>
      </c>
      <c r="AA14" s="121"/>
      <c r="AB14" s="121"/>
      <c r="AC14" s="121"/>
      <c r="AD14" s="121"/>
      <c r="AE14" s="121"/>
      <c r="IE14" s="123"/>
      <c r="IF14" s="123"/>
      <c r="IG14" s="123"/>
    </row>
    <row r="15" spans="1:26" ht="12.75">
      <c r="A15" s="105">
        <v>14</v>
      </c>
      <c r="B15" s="45" t="s">
        <v>1186</v>
      </c>
      <c r="C15" s="45" t="s">
        <v>1164</v>
      </c>
      <c r="D15" s="45" t="s">
        <v>1187</v>
      </c>
      <c r="E15" s="57" t="s">
        <v>1128</v>
      </c>
      <c r="F15" s="90">
        <v>60</v>
      </c>
      <c r="G15" s="90">
        <v>60</v>
      </c>
      <c r="H15" s="42">
        <v>70</v>
      </c>
      <c r="I15" s="42">
        <v>22</v>
      </c>
      <c r="J15" s="90"/>
      <c r="K15" s="90"/>
      <c r="L15" s="90"/>
      <c r="M15" s="90"/>
      <c r="N15" s="117">
        <f>H15*Parametri!$B$3</f>
        <v>11448.5</v>
      </c>
      <c r="O15" s="117">
        <f>I15*Parametri!$B$4</f>
        <v>2552.88</v>
      </c>
      <c r="P15" s="117">
        <f>F15*Parametri!$B$7</f>
        <v>3307.8</v>
      </c>
      <c r="Q15" s="117">
        <f>F15*Parametri!$B$8</f>
        <v>8523</v>
      </c>
      <c r="R15" s="117">
        <f>I15*Parametri!$B$9</f>
        <v>2053.7</v>
      </c>
      <c r="S15" s="117">
        <f>F15*Parametri!$B$12</f>
        <v>19520.399999999998</v>
      </c>
      <c r="T15" s="117">
        <f>G15*Parametri!$B$13</f>
        <v>25350.6</v>
      </c>
      <c r="U15" s="118">
        <f>IF(J15="si",Parametri!$B$14,0)</f>
        <v>0</v>
      </c>
      <c r="V15" s="118">
        <f>IF(K15="si",Parametri!$B$15,0)</f>
        <v>0</v>
      </c>
      <c r="W15" s="118">
        <f>IF(L15="si",Parametri!$B$16,0)</f>
        <v>0</v>
      </c>
      <c r="X15" s="118">
        <f>IF(M15="si",Parametri!$B$17,0)</f>
        <v>0</v>
      </c>
      <c r="Y15" s="118">
        <f t="shared" si="2"/>
        <v>72756.88</v>
      </c>
      <c r="Z15" s="118">
        <f t="shared" si="3"/>
        <v>6803.45</v>
      </c>
    </row>
    <row r="16" spans="1:26" ht="12.75">
      <c r="A16" s="105">
        <v>15</v>
      </c>
      <c r="B16" s="45" t="s">
        <v>1188</v>
      </c>
      <c r="C16" s="45" t="s">
        <v>1164</v>
      </c>
      <c r="D16" s="45" t="s">
        <v>1189</v>
      </c>
      <c r="E16" s="57" t="s">
        <v>253</v>
      </c>
      <c r="F16" s="90">
        <v>83</v>
      </c>
      <c r="G16" s="90">
        <v>83</v>
      </c>
      <c r="H16" s="42">
        <v>96</v>
      </c>
      <c r="I16" s="42">
        <v>25</v>
      </c>
      <c r="J16" s="90"/>
      <c r="K16" s="90"/>
      <c r="L16" s="90"/>
      <c r="M16" s="90"/>
      <c r="N16" s="117">
        <f>H16*Parametri!$B$3</f>
        <v>15700.800000000001</v>
      </c>
      <c r="O16" s="117">
        <f>I16*Parametri!$B$4</f>
        <v>2901</v>
      </c>
      <c r="P16" s="117">
        <f>F16*Parametri!$B$7</f>
        <v>4575.79</v>
      </c>
      <c r="Q16" s="117">
        <f>F16*Parametri!$B$8</f>
        <v>11790.150000000001</v>
      </c>
      <c r="R16" s="117">
        <f>I16*Parametri!$B$9</f>
        <v>2333.75</v>
      </c>
      <c r="S16" s="117">
        <f>F16*Parametri!$B$12</f>
        <v>27003.219999999998</v>
      </c>
      <c r="T16" s="117">
        <f>G16*Parametri!$B$13</f>
        <v>35068.33</v>
      </c>
      <c r="U16" s="118">
        <f>IF(J16="si",Parametri!$B$14,0)</f>
        <v>0</v>
      </c>
      <c r="V16" s="118">
        <f>IF(K16="si",Parametri!$B$15,0)</f>
        <v>0</v>
      </c>
      <c r="W16" s="118">
        <f>IF(L16="si",Parametri!$B$16,0)</f>
        <v>0</v>
      </c>
      <c r="X16" s="118">
        <f>IF(M16="si",Parametri!$B$17,0)</f>
        <v>0</v>
      </c>
      <c r="Y16" s="118">
        <f t="shared" si="2"/>
        <v>99373.04000000001</v>
      </c>
      <c r="Z16" s="118">
        <f t="shared" si="3"/>
        <v>9292.31</v>
      </c>
    </row>
    <row r="17" spans="1:26" ht="12.75">
      <c r="A17" s="105">
        <v>16</v>
      </c>
      <c r="B17" s="45" t="s">
        <v>1190</v>
      </c>
      <c r="C17" s="45" t="s">
        <v>1164</v>
      </c>
      <c r="D17" s="45" t="s">
        <v>1191</v>
      </c>
      <c r="E17" s="57" t="s">
        <v>1192</v>
      </c>
      <c r="F17" s="90">
        <v>80</v>
      </c>
      <c r="G17" s="90">
        <v>80</v>
      </c>
      <c r="H17" s="42">
        <v>98</v>
      </c>
      <c r="I17" s="42">
        <v>36</v>
      </c>
      <c r="J17" s="90"/>
      <c r="K17" s="90"/>
      <c r="L17" s="90"/>
      <c r="M17" s="90"/>
      <c r="N17" s="117">
        <f>H17*Parametri!$B$3</f>
        <v>16027.900000000001</v>
      </c>
      <c r="O17" s="117">
        <f>I17*Parametri!$B$4</f>
        <v>4177.4400000000005</v>
      </c>
      <c r="P17" s="117">
        <f>F17*Parametri!$B$7</f>
        <v>4410.400000000001</v>
      </c>
      <c r="Q17" s="117">
        <f>F17*Parametri!$B$8</f>
        <v>11364</v>
      </c>
      <c r="R17" s="117">
        <f>I17*Parametri!$B$9</f>
        <v>3360.6</v>
      </c>
      <c r="S17" s="117">
        <f>F17*Parametri!$B$12</f>
        <v>26027.199999999997</v>
      </c>
      <c r="T17" s="117">
        <f>G17*Parametri!$B$13</f>
        <v>33800.8</v>
      </c>
      <c r="U17" s="118">
        <f>IF(J17="si",Parametri!$B$14,0)</f>
        <v>0</v>
      </c>
      <c r="V17" s="118">
        <f>IF(K17="si",Parametri!$B$15,0)</f>
        <v>0</v>
      </c>
      <c r="W17" s="118">
        <f>IF(L17="si",Parametri!$B$16,0)</f>
        <v>0</v>
      </c>
      <c r="X17" s="118">
        <f>IF(M17="si",Parametri!$B$17,0)</f>
        <v>0</v>
      </c>
      <c r="Y17" s="118">
        <f t="shared" si="2"/>
        <v>99168.34</v>
      </c>
      <c r="Z17" s="118">
        <f t="shared" si="3"/>
        <v>9273.17</v>
      </c>
    </row>
    <row r="18" spans="1:26" s="5" customFormat="1" ht="12.75">
      <c r="A18" s="105">
        <v>17</v>
      </c>
      <c r="B18" s="105" t="s">
        <v>1319</v>
      </c>
      <c r="C18" s="105" t="s">
        <v>1164</v>
      </c>
      <c r="D18" s="105" t="s">
        <v>1320</v>
      </c>
      <c r="E18" s="105" t="s">
        <v>262</v>
      </c>
      <c r="F18" s="42">
        <v>88</v>
      </c>
      <c r="G18" s="42">
        <v>88</v>
      </c>
      <c r="H18" s="42">
        <v>90</v>
      </c>
      <c r="I18" s="42">
        <v>30</v>
      </c>
      <c r="J18" s="90"/>
      <c r="K18" s="90"/>
      <c r="L18" s="90"/>
      <c r="M18" s="90"/>
      <c r="N18" s="117">
        <f>H18*Parametri!$B$3</f>
        <v>14719.500000000002</v>
      </c>
      <c r="O18" s="117">
        <f>I18*Parametri!$B$4</f>
        <v>3481.2000000000003</v>
      </c>
      <c r="P18" s="117">
        <f>F18*Parametri!$B$7</f>
        <v>4851.4400000000005</v>
      </c>
      <c r="Q18" s="117">
        <f>F18*Parametri!$B$8</f>
        <v>12500.400000000001</v>
      </c>
      <c r="R18" s="117">
        <f>I18*Parametri!$B$9</f>
        <v>2800.5</v>
      </c>
      <c r="S18" s="117">
        <f>F18*Parametri!$B$12</f>
        <v>28629.92</v>
      </c>
      <c r="T18" s="117">
        <f>G18*Parametri!$B$13</f>
        <v>37180.88</v>
      </c>
      <c r="U18" s="118">
        <f>IF(J18="si",Parametri!$B$14,0)</f>
        <v>0</v>
      </c>
      <c r="V18" s="118">
        <f>IF(K18="si",Parametri!$B$15,0)</f>
        <v>0</v>
      </c>
      <c r="W18" s="118">
        <f>IF(L18="si",Parametri!$B$16,0)</f>
        <v>0</v>
      </c>
      <c r="X18" s="118">
        <f>IF(M18="si",Parametri!$B$17,0)</f>
        <v>0</v>
      </c>
      <c r="Y18" s="118">
        <f>SUM(N18:X18)</f>
        <v>104163.84</v>
      </c>
      <c r="Z18" s="118">
        <f>ROUND((Y18/90.9*100)*8.5%,2)</f>
        <v>9740.29</v>
      </c>
    </row>
    <row r="19" spans="1:241" ht="12.75">
      <c r="A19" s="105">
        <v>18</v>
      </c>
      <c r="B19" s="45" t="s">
        <v>1193</v>
      </c>
      <c r="C19" s="45" t="s">
        <v>1164</v>
      </c>
      <c r="D19" s="45" t="s">
        <v>1194</v>
      </c>
      <c r="E19" s="57" t="s">
        <v>278</v>
      </c>
      <c r="F19" s="90">
        <v>105</v>
      </c>
      <c r="G19" s="90">
        <v>105</v>
      </c>
      <c r="H19" s="42">
        <v>110</v>
      </c>
      <c r="I19" s="42">
        <v>30</v>
      </c>
      <c r="J19" s="90"/>
      <c r="K19" s="90"/>
      <c r="L19" s="90"/>
      <c r="M19" s="90"/>
      <c r="N19" s="117">
        <f>H19*Parametri!$B$3</f>
        <v>17990.5</v>
      </c>
      <c r="O19" s="117">
        <f>I19*Parametri!$B$4</f>
        <v>3481.2000000000003</v>
      </c>
      <c r="P19" s="117">
        <f>F19*Parametri!$B$7</f>
        <v>5788.650000000001</v>
      </c>
      <c r="Q19" s="117">
        <f>F19*Parametri!$B$8</f>
        <v>14915.250000000002</v>
      </c>
      <c r="R19" s="117">
        <f>I19*Parametri!$B$9</f>
        <v>2800.5</v>
      </c>
      <c r="S19" s="117">
        <f>F19*Parametri!$B$12</f>
        <v>34160.7</v>
      </c>
      <c r="T19" s="117">
        <f>G19*Parametri!$B$13</f>
        <v>44363.549999999996</v>
      </c>
      <c r="U19" s="118">
        <f>IF(J19="si",Parametri!$B$14,0)</f>
        <v>0</v>
      </c>
      <c r="V19" s="118">
        <f>IF(K19="si",Parametri!$B$15,0)</f>
        <v>0</v>
      </c>
      <c r="W19" s="118">
        <f>IF(L19="si",Parametri!$B$16,0)</f>
        <v>0</v>
      </c>
      <c r="X19" s="118">
        <f>IF(M19="si",Parametri!$B$17,0)</f>
        <v>0</v>
      </c>
      <c r="Y19" s="118">
        <f t="shared" si="2"/>
        <v>123500.35</v>
      </c>
      <c r="Z19" s="118">
        <f t="shared" si="3"/>
        <v>11548.44</v>
      </c>
      <c r="IE19" s="5"/>
      <c r="IF19" s="5"/>
      <c r="IG19" s="5"/>
    </row>
    <row r="20" spans="1:26" s="5" customFormat="1" ht="12.75">
      <c r="A20" s="105">
        <v>19</v>
      </c>
      <c r="B20" s="105" t="s">
        <v>1321</v>
      </c>
      <c r="C20" s="105" t="s">
        <v>1164</v>
      </c>
      <c r="D20" s="105" t="s">
        <v>1322</v>
      </c>
      <c r="E20" s="105" t="s">
        <v>306</v>
      </c>
      <c r="F20" s="42">
        <v>98</v>
      </c>
      <c r="G20" s="42">
        <v>98</v>
      </c>
      <c r="H20" s="42">
        <v>102</v>
      </c>
      <c r="I20" s="42">
        <v>25</v>
      </c>
      <c r="J20" s="90"/>
      <c r="K20" s="90"/>
      <c r="L20" s="90"/>
      <c r="M20" s="90"/>
      <c r="N20" s="117">
        <f>H20*Parametri!$B$3</f>
        <v>16682.100000000002</v>
      </c>
      <c r="O20" s="117">
        <f>I20*Parametri!$B$4</f>
        <v>2901</v>
      </c>
      <c r="P20" s="117">
        <f>F20*Parametri!$B$7</f>
        <v>5402.740000000001</v>
      </c>
      <c r="Q20" s="117">
        <f>F20*Parametri!$B$8</f>
        <v>13920.900000000001</v>
      </c>
      <c r="R20" s="117">
        <f>I20*Parametri!$B$9</f>
        <v>2333.75</v>
      </c>
      <c r="S20" s="117">
        <f>F20*Parametri!$B$12</f>
        <v>31883.319999999996</v>
      </c>
      <c r="T20" s="117">
        <f>G20*Parametri!$B$13</f>
        <v>41405.979999999996</v>
      </c>
      <c r="U20" s="118">
        <f>IF(J20="si",Parametri!$B$14,0)</f>
        <v>0</v>
      </c>
      <c r="V20" s="118">
        <f>IF(K20="si",Parametri!$B$15,0)</f>
        <v>0</v>
      </c>
      <c r="W20" s="118">
        <f>IF(L20="si",Parametri!$B$16,0)</f>
        <v>0</v>
      </c>
      <c r="X20" s="118">
        <f>IF(M20="si",Parametri!$B$17,0)</f>
        <v>0</v>
      </c>
      <c r="Y20" s="118">
        <f>SUM(N20:X20)</f>
        <v>114529.79</v>
      </c>
      <c r="Z20" s="118">
        <f>ROUND((Y20/90.9*100)*8.5%,2)</f>
        <v>10709.61</v>
      </c>
    </row>
    <row r="21" spans="1:26" ht="12.75">
      <c r="A21" s="105">
        <v>20</v>
      </c>
      <c r="B21" s="45" t="s">
        <v>1195</v>
      </c>
      <c r="C21" s="45" t="s">
        <v>1164</v>
      </c>
      <c r="D21" s="45" t="s">
        <v>1196</v>
      </c>
      <c r="E21" s="57" t="s">
        <v>318</v>
      </c>
      <c r="F21" s="90">
        <v>93</v>
      </c>
      <c r="G21" s="90">
        <v>93</v>
      </c>
      <c r="H21" s="42">
        <v>104</v>
      </c>
      <c r="I21" s="42">
        <v>31</v>
      </c>
      <c r="J21" s="90"/>
      <c r="K21" s="90"/>
      <c r="L21" s="90"/>
      <c r="M21" s="90"/>
      <c r="N21" s="117">
        <f>H21*Parametri!$B$3</f>
        <v>17009.2</v>
      </c>
      <c r="O21" s="117">
        <f>I21*Parametri!$B$4</f>
        <v>3597.2400000000002</v>
      </c>
      <c r="P21" s="117">
        <f>F21*Parametri!$B$7</f>
        <v>5127.09</v>
      </c>
      <c r="Q21" s="117">
        <f>F21*Parametri!$B$8</f>
        <v>13210.650000000001</v>
      </c>
      <c r="R21" s="117">
        <f>I21*Parametri!$B$9</f>
        <v>2893.85</v>
      </c>
      <c r="S21" s="117">
        <f>F21*Parametri!$B$12</f>
        <v>30256.62</v>
      </c>
      <c r="T21" s="117">
        <f>G21*Parametri!$B$13</f>
        <v>39293.43</v>
      </c>
      <c r="U21" s="118">
        <f>IF(J21="si",Parametri!$B$14,0)</f>
        <v>0</v>
      </c>
      <c r="V21" s="118">
        <f>IF(K21="si",Parametri!$B$15,0)</f>
        <v>0</v>
      </c>
      <c r="W21" s="118">
        <f>IF(L21="si",Parametri!$B$16,0)</f>
        <v>0</v>
      </c>
      <c r="X21" s="118">
        <f>IF(M21="si",Parametri!$B$17,0)</f>
        <v>0</v>
      </c>
      <c r="Y21" s="118">
        <f t="shared" si="2"/>
        <v>111388.08000000002</v>
      </c>
      <c r="Z21" s="118">
        <f t="shared" si="3"/>
        <v>10415.83</v>
      </c>
    </row>
    <row r="22" spans="1:26" s="5" customFormat="1" ht="12.75">
      <c r="A22" s="105">
        <v>21</v>
      </c>
      <c r="B22" s="105" t="s">
        <v>1323</v>
      </c>
      <c r="C22" s="105" t="s">
        <v>1164</v>
      </c>
      <c r="D22" s="105" t="s">
        <v>1324</v>
      </c>
      <c r="E22" s="105" t="s">
        <v>1325</v>
      </c>
      <c r="F22" s="42">
        <v>111</v>
      </c>
      <c r="G22" s="42">
        <v>111</v>
      </c>
      <c r="H22" s="42">
        <v>108</v>
      </c>
      <c r="I22" s="42">
        <v>26</v>
      </c>
      <c r="J22" s="90"/>
      <c r="K22" s="90"/>
      <c r="L22" s="90"/>
      <c r="M22" s="90"/>
      <c r="N22" s="117">
        <f>H22*Parametri!$B$3</f>
        <v>17663.4</v>
      </c>
      <c r="O22" s="117">
        <f>I22*Parametri!$B$4</f>
        <v>3017.04</v>
      </c>
      <c r="P22" s="117">
        <f>F22*Parametri!$B$7</f>
        <v>6119.43</v>
      </c>
      <c r="Q22" s="117">
        <f>F22*Parametri!$B$8</f>
        <v>15767.550000000001</v>
      </c>
      <c r="R22" s="117">
        <f>I22*Parametri!$B$9</f>
        <v>2427.1</v>
      </c>
      <c r="S22" s="117">
        <f>F22*Parametri!$B$12</f>
        <v>36112.74</v>
      </c>
      <c r="T22" s="117">
        <f>G22*Parametri!$B$13</f>
        <v>46898.61</v>
      </c>
      <c r="U22" s="118">
        <f>IF(J22="si",Parametri!$B$14,0)</f>
        <v>0</v>
      </c>
      <c r="V22" s="118">
        <f>IF(K22="si",Parametri!$B$15,0)</f>
        <v>0</v>
      </c>
      <c r="W22" s="118">
        <f>IF(L22="si",Parametri!$B$16,0)</f>
        <v>0</v>
      </c>
      <c r="X22" s="118">
        <f>IF(M22="si",Parametri!$B$17,0)</f>
        <v>0</v>
      </c>
      <c r="Y22" s="118">
        <f>SUM(N22:X22)</f>
        <v>128005.87000000001</v>
      </c>
      <c r="Z22" s="118">
        <f>ROUND((Y22/90.9*100)*8.5%,2)</f>
        <v>11969.75</v>
      </c>
    </row>
    <row r="23" spans="1:26" ht="12.75">
      <c r="A23" s="105">
        <v>22</v>
      </c>
      <c r="B23" s="50" t="s">
        <v>1197</v>
      </c>
      <c r="C23" s="45" t="s">
        <v>1164</v>
      </c>
      <c r="D23" s="45" t="s">
        <v>1198</v>
      </c>
      <c r="E23" s="45" t="s">
        <v>336</v>
      </c>
      <c r="F23" s="90">
        <v>111</v>
      </c>
      <c r="G23" s="90">
        <v>111</v>
      </c>
      <c r="H23" s="42">
        <v>106</v>
      </c>
      <c r="I23" s="42">
        <v>30</v>
      </c>
      <c r="J23" s="90"/>
      <c r="K23" s="90"/>
      <c r="L23" s="90"/>
      <c r="M23" s="90"/>
      <c r="N23" s="117">
        <f>H23*Parametri!B3</f>
        <v>17336.300000000003</v>
      </c>
      <c r="O23" s="117">
        <f>I23*Parametri!B4</f>
        <v>3481.2000000000003</v>
      </c>
      <c r="P23" s="117">
        <f>F23*Parametri!B7</f>
        <v>6119.43</v>
      </c>
      <c r="Q23" s="117">
        <f>F23*Parametri!B8</f>
        <v>15767.550000000001</v>
      </c>
      <c r="R23" s="117">
        <f>I23*Parametri!B9</f>
        <v>2800.5</v>
      </c>
      <c r="S23" s="117">
        <f>F23*Parametri!B12</f>
        <v>36112.74</v>
      </c>
      <c r="T23" s="117">
        <f>G23*Parametri!B13</f>
        <v>46898.61</v>
      </c>
      <c r="U23" s="118">
        <v>0</v>
      </c>
      <c r="V23" s="118">
        <v>0</v>
      </c>
      <c r="W23" s="118">
        <v>0</v>
      </c>
      <c r="X23" s="118">
        <f>IF(M23="si",Parametri!$B$17,0)</f>
        <v>0</v>
      </c>
      <c r="Y23" s="118">
        <f>SUM(N23:X23)</f>
        <v>128516.33</v>
      </c>
      <c r="Z23" s="118">
        <f>ROUND((Y23/90.9*100)*8.5%,2)</f>
        <v>12017.48</v>
      </c>
    </row>
    <row r="24" spans="1:241" ht="12.75">
      <c r="A24" s="105">
        <v>23</v>
      </c>
      <c r="B24" s="45" t="s">
        <v>1199</v>
      </c>
      <c r="C24" s="45" t="s">
        <v>1164</v>
      </c>
      <c r="D24" s="52" t="s">
        <v>1200</v>
      </c>
      <c r="E24" s="44" t="s">
        <v>336</v>
      </c>
      <c r="F24" s="90">
        <v>86</v>
      </c>
      <c r="G24" s="90">
        <v>86</v>
      </c>
      <c r="H24" s="42">
        <v>105</v>
      </c>
      <c r="I24" s="42">
        <v>28</v>
      </c>
      <c r="J24" s="90"/>
      <c r="K24" s="90"/>
      <c r="L24" s="90"/>
      <c r="M24" s="90"/>
      <c r="N24" s="117">
        <f>H24*Parametri!$B$3</f>
        <v>17172.75</v>
      </c>
      <c r="O24" s="117">
        <f>I24*Parametri!$B$4</f>
        <v>3249.1200000000003</v>
      </c>
      <c r="P24" s="117">
        <f>F24*Parametri!$B$7</f>
        <v>4741.18</v>
      </c>
      <c r="Q24" s="117">
        <f>F24*Parametri!$B$8</f>
        <v>12216.300000000001</v>
      </c>
      <c r="R24" s="117">
        <f>I24*Parametri!$B$9</f>
        <v>2613.7999999999997</v>
      </c>
      <c r="S24" s="117">
        <f>F24*Parametri!$B$12</f>
        <v>27979.239999999998</v>
      </c>
      <c r="T24" s="117">
        <f>G24*Parametri!$B$13</f>
        <v>36335.86</v>
      </c>
      <c r="U24" s="118">
        <f>IF(J24="si",Parametri!$B$14,0)</f>
        <v>0</v>
      </c>
      <c r="V24" s="118">
        <f>IF(K24="si",Parametri!$B$15,0)</f>
        <v>0</v>
      </c>
      <c r="W24" s="118">
        <f>IF(L24="si",Parametri!$B$16,0)</f>
        <v>0</v>
      </c>
      <c r="X24" s="118">
        <f>IF(M24="si",Parametri!$B$17,0)</f>
        <v>0</v>
      </c>
      <c r="Y24" s="118">
        <f>SUM(N24:X24)</f>
        <v>104308.25</v>
      </c>
      <c r="Z24" s="118">
        <f>ROUND((Y24/90.9*100)*8.5%,2)</f>
        <v>9753.8</v>
      </c>
      <c r="IE24" s="5"/>
      <c r="IF24" s="5"/>
      <c r="IG24" s="5"/>
    </row>
    <row r="25" spans="1:26" ht="12.75">
      <c r="A25" s="105">
        <v>24</v>
      </c>
      <c r="B25" s="45" t="s">
        <v>1201</v>
      </c>
      <c r="C25" s="45" t="s">
        <v>1164</v>
      </c>
      <c r="D25" s="45" t="s">
        <v>1202</v>
      </c>
      <c r="E25" s="57" t="s">
        <v>345</v>
      </c>
      <c r="F25" s="90">
        <v>63</v>
      </c>
      <c r="G25" s="90">
        <v>63</v>
      </c>
      <c r="H25" s="42">
        <v>69</v>
      </c>
      <c r="I25" s="42">
        <v>20</v>
      </c>
      <c r="J25" s="90"/>
      <c r="K25" s="90"/>
      <c r="L25" s="90"/>
      <c r="M25" s="90"/>
      <c r="N25" s="117">
        <f>H25*Parametri!$B$3</f>
        <v>11284.95</v>
      </c>
      <c r="O25" s="117">
        <f>I25*Parametri!$B$4</f>
        <v>2320.8</v>
      </c>
      <c r="P25" s="117">
        <f>F25*Parametri!$B$7</f>
        <v>3473.19</v>
      </c>
      <c r="Q25" s="117">
        <f>F25*Parametri!$B$8</f>
        <v>8949.150000000001</v>
      </c>
      <c r="R25" s="117">
        <f>I25*Parametri!$B$9</f>
        <v>1867</v>
      </c>
      <c r="S25" s="117">
        <f>F25*Parametri!$B$12</f>
        <v>20496.42</v>
      </c>
      <c r="T25" s="117">
        <f>G25*Parametri!$B$13</f>
        <v>26618.13</v>
      </c>
      <c r="U25" s="118">
        <f>IF(J25="si",Parametri!$B$14,0)</f>
        <v>0</v>
      </c>
      <c r="V25" s="118">
        <f>IF(K25="si",Parametri!$B$15,0)</f>
        <v>0</v>
      </c>
      <c r="W25" s="118">
        <f>IF(L25="si",Parametri!$B$16,0)</f>
        <v>0</v>
      </c>
      <c r="X25" s="118">
        <f>IF(M25="si",Parametri!$B$17,0)</f>
        <v>0</v>
      </c>
      <c r="Y25" s="118">
        <f>SUM(N25:X25)</f>
        <v>75009.64</v>
      </c>
      <c r="Z25" s="118">
        <f>ROUND((Y25/90.9*100)*8.5%,2)</f>
        <v>7014.1</v>
      </c>
    </row>
    <row r="26" spans="1:26" ht="12.75">
      <c r="A26" s="105">
        <v>25</v>
      </c>
      <c r="B26" s="105" t="s">
        <v>1314</v>
      </c>
      <c r="C26" s="105" t="s">
        <v>1164</v>
      </c>
      <c r="D26" s="105" t="s">
        <v>1003</v>
      </c>
      <c r="E26" s="105" t="s">
        <v>351</v>
      </c>
      <c r="F26" s="90">
        <v>28</v>
      </c>
      <c r="G26" s="90">
        <v>28</v>
      </c>
      <c r="H26" s="42">
        <v>39</v>
      </c>
      <c r="I26" s="42">
        <v>13</v>
      </c>
      <c r="J26" s="90"/>
      <c r="K26" s="90"/>
      <c r="L26" s="90"/>
      <c r="M26" s="90"/>
      <c r="N26" s="117">
        <f>H26*Parametri!$B$3</f>
        <v>6378.450000000001</v>
      </c>
      <c r="O26" s="117">
        <f>I26*Parametri!$B$4</f>
        <v>1508.52</v>
      </c>
      <c r="P26" s="117"/>
      <c r="Q26" s="117"/>
      <c r="R26" s="117">
        <f>I26*Parametri!$B$9</f>
        <v>1213.55</v>
      </c>
      <c r="S26" s="117"/>
      <c r="T26" s="117">
        <f>G26*Parametri!$B$13</f>
        <v>11830.279999999999</v>
      </c>
      <c r="U26" s="118"/>
      <c r="V26" s="118"/>
      <c r="W26" s="118"/>
      <c r="X26" s="118">
        <f>IF(M26="si",Parametri!$B$17,0)</f>
        <v>0</v>
      </c>
      <c r="Y26" s="118">
        <f>SUM(N26:X26)</f>
        <v>20930.8</v>
      </c>
      <c r="Z26" s="118">
        <f>ROUND((Y26/90.9*100)*8.5%,2)</f>
        <v>1957.23</v>
      </c>
    </row>
    <row r="27" spans="1:241" ht="12.75">
      <c r="A27" s="105">
        <v>26</v>
      </c>
      <c r="B27" s="45" t="s">
        <v>1203</v>
      </c>
      <c r="C27" s="45" t="s">
        <v>1164</v>
      </c>
      <c r="D27" s="45" t="s">
        <v>1204</v>
      </c>
      <c r="E27" s="57" t="s">
        <v>371</v>
      </c>
      <c r="F27" s="90">
        <v>98</v>
      </c>
      <c r="G27" s="90">
        <v>98</v>
      </c>
      <c r="H27" s="42">
        <v>104</v>
      </c>
      <c r="I27" s="42">
        <v>39</v>
      </c>
      <c r="J27" s="90"/>
      <c r="K27" s="90"/>
      <c r="L27" s="90"/>
      <c r="M27" s="90" t="s">
        <v>83</v>
      </c>
      <c r="N27" s="117">
        <f>H27*Parametri!$B$3</f>
        <v>17009.2</v>
      </c>
      <c r="O27" s="117">
        <f>I27*Parametri!$B$4</f>
        <v>4525.56</v>
      </c>
      <c r="P27" s="117">
        <f>F27*Parametri!$B$7</f>
        <v>5402.740000000001</v>
      </c>
      <c r="Q27" s="117">
        <f>F27*Parametri!$B$8</f>
        <v>13920.900000000001</v>
      </c>
      <c r="R27" s="117">
        <f>I27*Parametri!$B$9</f>
        <v>3640.6499999999996</v>
      </c>
      <c r="S27" s="117">
        <f>F27*Parametri!$B$12</f>
        <v>31883.319999999996</v>
      </c>
      <c r="T27" s="117">
        <f>G27*Parametri!$B$13</f>
        <v>41405.979999999996</v>
      </c>
      <c r="U27" s="118">
        <f>IF(J27="si",Parametri!$B$14,0)</f>
        <v>0</v>
      </c>
      <c r="V27" s="118">
        <f>IF(K27="si",Parametri!$B$15,0)</f>
        <v>0</v>
      </c>
      <c r="W27" s="118">
        <f>IF(L27="si",Parametri!$B$16,0)</f>
        <v>0</v>
      </c>
      <c r="X27" s="118">
        <f>IF(M27="si",Parametri!$B$17,0)</f>
        <v>938.92</v>
      </c>
      <c r="Y27" s="118">
        <f aca="true" t="shared" si="4" ref="Y27:Y32">SUM(N27:X27)</f>
        <v>118727.27</v>
      </c>
      <c r="Z27" s="118">
        <f aca="true" t="shared" si="5" ref="Z27:Z32">ROUND((Y27/90.9*100)*8.5%,2)</f>
        <v>11102.11</v>
      </c>
      <c r="IE27" s="5"/>
      <c r="IF27" s="5"/>
      <c r="IG27" s="5"/>
    </row>
    <row r="28" spans="1:26" ht="12.75">
      <c r="A28" s="105">
        <v>27</v>
      </c>
      <c r="B28" s="45" t="s">
        <v>1205</v>
      </c>
      <c r="C28" s="45" t="s">
        <v>1164</v>
      </c>
      <c r="D28" s="45" t="s">
        <v>1206</v>
      </c>
      <c r="E28" s="57" t="s">
        <v>381</v>
      </c>
      <c r="F28" s="90">
        <v>64</v>
      </c>
      <c r="G28" s="90">
        <v>64</v>
      </c>
      <c r="H28" s="42">
        <v>73</v>
      </c>
      <c r="I28" s="42">
        <v>26</v>
      </c>
      <c r="J28" s="90"/>
      <c r="K28" s="90"/>
      <c r="L28" s="90"/>
      <c r="M28" s="90"/>
      <c r="N28" s="117">
        <f>H28*Parametri!$B$3</f>
        <v>11939.150000000001</v>
      </c>
      <c r="O28" s="117">
        <f>I28*Parametri!$B$4</f>
        <v>3017.04</v>
      </c>
      <c r="P28" s="117">
        <f>F28*Parametri!$B$7</f>
        <v>3528.32</v>
      </c>
      <c r="Q28" s="117">
        <f>F28*Parametri!$B$8</f>
        <v>9091.2</v>
      </c>
      <c r="R28" s="117">
        <f>I28*Parametri!$B$9</f>
        <v>2427.1</v>
      </c>
      <c r="S28" s="117">
        <f>F28*Parametri!$B$12</f>
        <v>20821.76</v>
      </c>
      <c r="T28" s="117">
        <f>G28*Parametri!$B$13</f>
        <v>27040.64</v>
      </c>
      <c r="U28" s="118">
        <f>IF(J28="si",Parametri!$B$14,0)</f>
        <v>0</v>
      </c>
      <c r="V28" s="118">
        <f>IF(K28="si",Parametri!$B$15,0)</f>
        <v>0</v>
      </c>
      <c r="W28" s="118">
        <f>IF(L28="si",Parametri!$B$16,0)</f>
        <v>0</v>
      </c>
      <c r="X28" s="118">
        <f>IF(M28="si",Parametri!$B$17,0)</f>
        <v>0</v>
      </c>
      <c r="Y28" s="118">
        <f t="shared" si="4"/>
        <v>77865.20999999999</v>
      </c>
      <c r="Z28" s="118">
        <f t="shared" si="5"/>
        <v>7281.13</v>
      </c>
    </row>
    <row r="29" spans="1:26" ht="12.75">
      <c r="A29" s="105">
        <v>28</v>
      </c>
      <c r="B29" s="45" t="s">
        <v>1207</v>
      </c>
      <c r="C29" s="45" t="s">
        <v>1164</v>
      </c>
      <c r="D29" s="45" t="s">
        <v>1208</v>
      </c>
      <c r="E29" s="57" t="s">
        <v>388</v>
      </c>
      <c r="F29" s="90">
        <v>104</v>
      </c>
      <c r="G29" s="90">
        <v>104</v>
      </c>
      <c r="H29" s="42">
        <v>110</v>
      </c>
      <c r="I29" s="42">
        <v>34</v>
      </c>
      <c r="J29" s="90"/>
      <c r="K29" s="90"/>
      <c r="L29" s="90"/>
      <c r="M29" s="90"/>
      <c r="N29" s="117">
        <f>H29*Parametri!$B$3</f>
        <v>17990.5</v>
      </c>
      <c r="O29" s="117">
        <f>I29*Parametri!$B$4</f>
        <v>3945.36</v>
      </c>
      <c r="P29" s="117">
        <f>F29*Parametri!$B$7</f>
        <v>5733.52</v>
      </c>
      <c r="Q29" s="117">
        <f>F29*Parametri!$B$8</f>
        <v>14773.2</v>
      </c>
      <c r="R29" s="117">
        <f>I29*Parametri!$B$9</f>
        <v>3173.8999999999996</v>
      </c>
      <c r="S29" s="117">
        <f>F29*Parametri!$B$12</f>
        <v>33835.36</v>
      </c>
      <c r="T29" s="117">
        <f>G29*Parametri!$B$13</f>
        <v>43941.04</v>
      </c>
      <c r="U29" s="118">
        <f>IF(J29="si",Parametri!$B$14,0)</f>
        <v>0</v>
      </c>
      <c r="V29" s="118">
        <f>IF(K29="si",Parametri!$B$15,0)</f>
        <v>0</v>
      </c>
      <c r="W29" s="118">
        <f>IF(L29="si",Parametri!$B$16,0)</f>
        <v>0</v>
      </c>
      <c r="X29" s="118">
        <f>IF(M29="si",Parametri!$B$17,0)</f>
        <v>0</v>
      </c>
      <c r="Y29" s="118">
        <f t="shared" si="4"/>
        <v>123392.88</v>
      </c>
      <c r="Z29" s="118">
        <f t="shared" si="5"/>
        <v>11538.39</v>
      </c>
    </row>
    <row r="30" spans="1:26" s="121" customFormat="1" ht="12.75">
      <c r="A30" s="105">
        <v>29</v>
      </c>
      <c r="B30" s="105" t="s">
        <v>1326</v>
      </c>
      <c r="C30" s="105" t="s">
        <v>1164</v>
      </c>
      <c r="D30" s="105" t="s">
        <v>1327</v>
      </c>
      <c r="E30" s="124" t="s">
        <v>392</v>
      </c>
      <c r="F30" s="42">
        <v>40</v>
      </c>
      <c r="G30" s="42">
        <v>40</v>
      </c>
      <c r="H30" s="42">
        <v>48</v>
      </c>
      <c r="I30" s="42">
        <v>19</v>
      </c>
      <c r="J30" s="90"/>
      <c r="K30" s="90"/>
      <c r="L30" s="90"/>
      <c r="M30" s="90"/>
      <c r="N30" s="117">
        <f>H30*Parametri!$B$3</f>
        <v>7850.400000000001</v>
      </c>
      <c r="O30" s="117">
        <f>I30*Parametri!$B$4</f>
        <v>2204.76</v>
      </c>
      <c r="P30" s="117">
        <f>F30*Parametri!$B$7</f>
        <v>2205.2000000000003</v>
      </c>
      <c r="Q30" s="117">
        <f>F30*Parametri!$B$8</f>
        <v>5682</v>
      </c>
      <c r="R30" s="117">
        <f>I30*Parametri!$B$9</f>
        <v>1773.6499999999999</v>
      </c>
      <c r="S30" s="117">
        <f>F30*Parametri!$B$12</f>
        <v>13013.599999999999</v>
      </c>
      <c r="T30" s="117">
        <f>G30*Parametri!$B$13</f>
        <v>16900.4</v>
      </c>
      <c r="U30" s="118">
        <f>IF(J30="si",Parametri!$B$14,0)</f>
        <v>0</v>
      </c>
      <c r="V30" s="118">
        <f>IF(K30="si",Parametri!$B$15,0)</f>
        <v>0</v>
      </c>
      <c r="W30" s="118">
        <f>IF(L30="si",Parametri!$B$16,0)</f>
        <v>0</v>
      </c>
      <c r="X30" s="118">
        <f>IF(M30="si",Parametri!$B$17,0)</f>
        <v>0</v>
      </c>
      <c r="Y30" s="118">
        <f t="shared" si="4"/>
        <v>49630.01</v>
      </c>
      <c r="Z30" s="118">
        <f t="shared" si="5"/>
        <v>4640.87</v>
      </c>
    </row>
    <row r="31" spans="1:26" s="5" customFormat="1" ht="12.75">
      <c r="A31" s="105">
        <v>30</v>
      </c>
      <c r="B31" s="105" t="s">
        <v>1328</v>
      </c>
      <c r="C31" s="105" t="s">
        <v>1164</v>
      </c>
      <c r="D31" s="124" t="s">
        <v>1329</v>
      </c>
      <c r="E31" s="124" t="s">
        <v>392</v>
      </c>
      <c r="F31" s="42">
        <v>104</v>
      </c>
      <c r="G31" s="42">
        <v>104</v>
      </c>
      <c r="H31" s="42">
        <v>107</v>
      </c>
      <c r="I31" s="42">
        <v>27</v>
      </c>
      <c r="J31" s="90"/>
      <c r="K31" s="90"/>
      <c r="L31" s="90"/>
      <c r="M31" s="90"/>
      <c r="N31" s="117">
        <f>H31*Parametri!$B$3</f>
        <v>17499.850000000002</v>
      </c>
      <c r="O31" s="117">
        <f>I31*Parametri!$B$4</f>
        <v>3133.0800000000004</v>
      </c>
      <c r="P31" s="117">
        <f>F31*Parametri!$B$7</f>
        <v>5733.52</v>
      </c>
      <c r="Q31" s="117">
        <f>F31*Parametri!$B$8</f>
        <v>14773.2</v>
      </c>
      <c r="R31" s="117">
        <f>I31*Parametri!$B$9</f>
        <v>2520.45</v>
      </c>
      <c r="S31" s="117">
        <f>F31*Parametri!$B$12</f>
        <v>33835.36</v>
      </c>
      <c r="T31" s="117">
        <f>G31*Parametri!$B$13</f>
        <v>43941.04</v>
      </c>
      <c r="U31" s="118">
        <f>IF(J31="si",Parametri!$B$14,0)</f>
        <v>0</v>
      </c>
      <c r="V31" s="118">
        <f>IF(K31="si",Parametri!$B$15,0)</f>
        <v>0</v>
      </c>
      <c r="W31" s="118">
        <f>IF(L31="si",Parametri!$B$16,0)</f>
        <v>0</v>
      </c>
      <c r="X31" s="118">
        <f>IF(M31="si",Parametri!$B$17,0)</f>
        <v>0</v>
      </c>
      <c r="Y31" s="118">
        <f>SUM(N31:X31)</f>
        <v>121436.5</v>
      </c>
      <c r="Z31" s="118">
        <f>ROUND((Y31/90.9*100)*8.5%,2)</f>
        <v>11355.45</v>
      </c>
    </row>
    <row r="32" spans="1:39" ht="14.25" customHeight="1" thickBot="1">
      <c r="A32" s="105">
        <v>31</v>
      </c>
      <c r="B32" s="105" t="s">
        <v>1209</v>
      </c>
      <c r="C32" s="49" t="s">
        <v>1164</v>
      </c>
      <c r="D32" s="44" t="s">
        <v>1210</v>
      </c>
      <c r="E32" s="49" t="s">
        <v>931</v>
      </c>
      <c r="F32" s="125">
        <v>72</v>
      </c>
      <c r="G32" s="125">
        <v>72</v>
      </c>
      <c r="H32" s="125">
        <v>82</v>
      </c>
      <c r="I32" s="125">
        <v>32</v>
      </c>
      <c r="J32" s="126"/>
      <c r="K32" s="126"/>
      <c r="L32" s="126"/>
      <c r="M32" s="90"/>
      <c r="N32" s="126">
        <f>H32*Parametri!$B$3</f>
        <v>13411.1</v>
      </c>
      <c r="O32" s="126">
        <f>I32*Parametri!$B$4</f>
        <v>3713.28</v>
      </c>
      <c r="P32" s="126">
        <f>F32*Parametri!$B$7</f>
        <v>3969.36</v>
      </c>
      <c r="Q32" s="126">
        <f>F32*Parametri!$B$8</f>
        <v>10227.6</v>
      </c>
      <c r="R32" s="117">
        <f>I32*Parametri!$B$9</f>
        <v>2987.2</v>
      </c>
      <c r="S32" s="126">
        <f>F32*Parametri!$B$12</f>
        <v>23424.48</v>
      </c>
      <c r="T32" s="126">
        <f>G32*Parametri!$B$13</f>
        <v>30420.72</v>
      </c>
      <c r="U32" s="126">
        <f>IF(J32="si",Parametri!$B$14,0)</f>
        <v>0</v>
      </c>
      <c r="V32" s="126">
        <f>IF(K32="si",Parametri!$B$15,0)</f>
        <v>0</v>
      </c>
      <c r="W32" s="126">
        <f>IF(L32="si",Parametri!$B$16,0)</f>
        <v>0</v>
      </c>
      <c r="X32" s="118">
        <f>IF(M32="si",Parametri!$B$17,0)</f>
        <v>0</v>
      </c>
      <c r="Y32" s="126">
        <f t="shared" si="4"/>
        <v>88153.74</v>
      </c>
      <c r="Z32" s="126">
        <f t="shared" si="5"/>
        <v>8243.2</v>
      </c>
      <c r="AF32" s="121"/>
      <c r="AG32" s="121"/>
      <c r="AH32" s="121"/>
      <c r="AI32" s="121"/>
      <c r="AJ32" s="121"/>
      <c r="AK32" s="121"/>
      <c r="AL32" s="121"/>
      <c r="AM32" s="121"/>
    </row>
    <row r="33" spans="1:39" ht="14.25" thickBot="1" thickTop="1">
      <c r="A33" s="42"/>
      <c r="B33" s="48"/>
      <c r="C33" s="49"/>
      <c r="D33" s="44"/>
      <c r="E33" s="49"/>
      <c r="F33" s="127">
        <f>SUM(F2:F32)</f>
        <v>2496</v>
      </c>
      <c r="G33" s="127">
        <f>SUM(G2:G32)</f>
        <v>2496</v>
      </c>
      <c r="H33" s="127">
        <f>SUM(H2:H32)</f>
        <v>2723</v>
      </c>
      <c r="I33" s="127">
        <f>SUM(I2:I32)</f>
        <v>797</v>
      </c>
      <c r="J33" s="127">
        <f>COUNTIF(J2:J32,"si")</f>
        <v>0</v>
      </c>
      <c r="K33" s="127">
        <f>COUNTIF(K2:K32,"si")</f>
        <v>0</v>
      </c>
      <c r="L33" s="127">
        <f>COUNTIF(L2:L32,"si")</f>
        <v>0</v>
      </c>
      <c r="M33" s="127">
        <f>COUNTIF(M2:M32,"si")</f>
        <v>3</v>
      </c>
      <c r="N33" s="128">
        <f>SUM(N2:N32)</f>
        <v>445346.6500000001</v>
      </c>
      <c r="O33" s="128">
        <f aca="true" t="shared" si="6" ref="O33:Z33">SUM(O2:O32)</f>
        <v>92483.87999999999</v>
      </c>
      <c r="P33" s="128">
        <f t="shared" si="6"/>
        <v>136060.84</v>
      </c>
      <c r="Q33" s="128">
        <f t="shared" si="6"/>
        <v>350579.4000000001</v>
      </c>
      <c r="R33" s="128">
        <f t="shared" si="6"/>
        <v>74399.95</v>
      </c>
      <c r="S33" s="128">
        <f t="shared" si="6"/>
        <v>802939.1199999999</v>
      </c>
      <c r="T33" s="128">
        <f t="shared" si="6"/>
        <v>1054584.96</v>
      </c>
      <c r="U33" s="128">
        <f t="shared" si="6"/>
        <v>0</v>
      </c>
      <c r="V33" s="128">
        <f t="shared" si="6"/>
        <v>0</v>
      </c>
      <c r="W33" s="128">
        <f t="shared" si="6"/>
        <v>0</v>
      </c>
      <c r="X33" s="128">
        <f t="shared" si="6"/>
        <v>2816.7599999999998</v>
      </c>
      <c r="Y33" s="128">
        <f t="shared" si="6"/>
        <v>2959211.5600000005</v>
      </c>
      <c r="Z33" s="128">
        <f t="shared" si="6"/>
        <v>276713.98000000004</v>
      </c>
      <c r="AF33" s="121"/>
      <c r="AG33" s="121"/>
      <c r="AH33" s="121"/>
      <c r="AI33" s="121"/>
      <c r="AJ33" s="121"/>
      <c r="AK33" s="121"/>
      <c r="AL33" s="121"/>
      <c r="AM33" s="121"/>
    </row>
    <row r="35" s="121" customFormat="1" ht="12.75"/>
    <row r="36" s="121" customFormat="1" ht="12.75"/>
    <row r="37" s="121" customFormat="1" ht="12.75"/>
    <row r="38" s="121" customFormat="1" ht="12.75"/>
    <row r="39" s="121" customFormat="1" ht="12.75"/>
    <row r="40" s="121" customFormat="1" ht="12.75"/>
    <row r="41" s="121" customFormat="1" ht="12.75"/>
    <row r="42" s="121" customFormat="1" ht="12.75"/>
    <row r="43" s="121" customFormat="1" ht="12.75"/>
    <row r="44" s="121" customFormat="1" ht="12.75"/>
    <row r="45" s="121" customFormat="1" ht="12.75"/>
    <row r="46" s="121" customFormat="1" ht="12.75"/>
  </sheetData>
  <printOptions horizontalCentered="1"/>
  <pageMargins left="0" right="0" top="0.984251968503937" bottom="0.59" header="0.11811023622047245" footer="0.11811023622047245"/>
  <pageSetup horizontalDpi="600" verticalDpi="600" orientation="landscape" paperSize="9" scale="95" r:id="rId3"/>
  <headerFooter alignWithMargins="0">
    <oddHeader>&amp;C&amp;"Verdana,Grassetto"UFFICIO SCOLASTICO REGIONALE PER LA CAMPANIA
DIREZIONE GENERALE&amp;"Verdana,Normale"
AREA AMMINISTRAZIONE E GESTIONE DELLE RISORSE FINANZIARIE
assegnazione fondo delle istituzioni scolastiche anno scolastico 2005-2006</oddHeader>
    <oddFooter>&amp;L&amp;"Verdana,Normale"&amp;F
&amp;A&amp;CPag. &amp;P di &amp;N&amp;R&amp;"Verdana,Normale"IL DIRIGENTE
Giuseppe De Colibus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Z44"/>
  <sheetViews>
    <sheetView zoomScale="75" zoomScaleNormal="75" workbookViewId="0" topLeftCell="A1">
      <pane xSplit="5" ySplit="1" topLeftCell="F35" activePane="bottomRight" state="frozen"/>
      <selection pane="topLeft" activeCell="Y8" sqref="Y8"/>
      <selection pane="topRight" activeCell="Y8" sqref="Y8"/>
      <selection pane="bottomLeft" activeCell="Y8" sqref="Y8"/>
      <selection pane="bottomRight" activeCell="F35" sqref="F35"/>
    </sheetView>
  </sheetViews>
  <sheetFormatPr defaultColWidth="9.00390625" defaultRowHeight="12.75" outlineLevelCol="1"/>
  <cols>
    <col min="1" max="1" width="4.75390625" style="4" customWidth="1"/>
    <col min="2" max="2" width="15.25390625" style="12" customWidth="1"/>
    <col min="3" max="3" width="17.25390625" style="12" customWidth="1"/>
    <col min="4" max="4" width="17.00390625" style="12" customWidth="1"/>
    <col min="5" max="5" width="26.625" style="4" customWidth="1"/>
    <col min="6" max="10" width="7.125" style="0" customWidth="1" outlineLevel="1"/>
    <col min="11" max="13" width="9.00390625" style="0" customWidth="1" outlineLevel="1"/>
    <col min="14" max="15" width="13.125" style="0" customWidth="1" outlineLevel="1"/>
    <col min="16" max="18" width="12.00390625" style="0" customWidth="1" outlineLevel="1"/>
    <col min="19" max="19" width="15.25390625" style="0" customWidth="1" outlineLevel="1"/>
    <col min="20" max="20" width="16.50390625" style="0" customWidth="1" outlineLevel="1"/>
    <col min="21" max="23" width="9.00390625" style="0" customWidth="1" outlineLevel="1"/>
    <col min="24" max="24" width="13.75390625" style="0" customWidth="1" outlineLevel="1"/>
    <col min="25" max="25" width="19.50390625" style="0" customWidth="1"/>
    <col min="26" max="26" width="17.25390625" style="0" customWidth="1"/>
    <col min="225" max="16384" width="8.00390625" style="0" customWidth="1"/>
  </cols>
  <sheetData>
    <row r="1" spans="1:26" s="2" customFormat="1" ht="106.5" customHeight="1">
      <c r="A1" s="38" t="s">
        <v>58</v>
      </c>
      <c r="B1" s="41" t="s">
        <v>59</v>
      </c>
      <c r="C1" s="41" t="s">
        <v>60</v>
      </c>
      <c r="D1" s="41" t="s">
        <v>61</v>
      </c>
      <c r="E1" s="41" t="s">
        <v>62</v>
      </c>
      <c r="F1" s="25" t="s">
        <v>28</v>
      </c>
      <c r="G1" s="26" t="s">
        <v>29</v>
      </c>
      <c r="H1" s="27" t="s">
        <v>30</v>
      </c>
      <c r="I1" s="28" t="s">
        <v>31</v>
      </c>
      <c r="J1" s="29" t="s">
        <v>32</v>
      </c>
      <c r="K1" s="29" t="s">
        <v>33</v>
      </c>
      <c r="L1" s="29" t="s">
        <v>34</v>
      </c>
      <c r="M1" s="29" t="s">
        <v>35</v>
      </c>
      <c r="N1" s="39" t="s">
        <v>36</v>
      </c>
      <c r="O1" s="28" t="s">
        <v>37</v>
      </c>
      <c r="P1" s="25" t="s">
        <v>38</v>
      </c>
      <c r="Q1" s="25" t="s">
        <v>39</v>
      </c>
      <c r="R1" s="28" t="s">
        <v>40</v>
      </c>
      <c r="S1" s="25" t="s">
        <v>41</v>
      </c>
      <c r="T1" s="26" t="s">
        <v>42</v>
      </c>
      <c r="U1" s="29" t="s">
        <v>43</v>
      </c>
      <c r="V1" s="29" t="s">
        <v>44</v>
      </c>
      <c r="W1" s="29" t="s">
        <v>45</v>
      </c>
      <c r="X1" s="29" t="s">
        <v>46</v>
      </c>
      <c r="Y1" s="80" t="s">
        <v>1335</v>
      </c>
      <c r="Z1" s="31" t="s">
        <v>47</v>
      </c>
    </row>
    <row r="2" spans="1:26" ht="12.75">
      <c r="A2" s="45">
        <v>1</v>
      </c>
      <c r="B2" s="56" t="s">
        <v>1211</v>
      </c>
      <c r="C2" s="60" t="s">
        <v>1212</v>
      </c>
      <c r="D2" s="60" t="s">
        <v>1058</v>
      </c>
      <c r="E2" s="60" t="s">
        <v>66</v>
      </c>
      <c r="F2" s="1">
        <v>52</v>
      </c>
      <c r="G2" s="1">
        <v>52</v>
      </c>
      <c r="H2" s="1">
        <v>63</v>
      </c>
      <c r="I2" s="1">
        <v>25</v>
      </c>
      <c r="J2" s="67"/>
      <c r="K2" s="67"/>
      <c r="L2" s="67"/>
      <c r="M2" s="67"/>
      <c r="N2" s="35">
        <f>H2*Parametri!$B$3</f>
        <v>10303.650000000001</v>
      </c>
      <c r="O2" s="35">
        <f>I2*Parametri!$B$4</f>
        <v>2901</v>
      </c>
      <c r="P2" s="35">
        <f>F2*Parametri!$B$7</f>
        <v>2866.76</v>
      </c>
      <c r="Q2" s="35">
        <f>F2*Parametri!$B$8</f>
        <v>7386.6</v>
      </c>
      <c r="R2" s="35">
        <f>I2*Parametri!$B$9</f>
        <v>2333.75</v>
      </c>
      <c r="S2" s="35">
        <f>F2*Parametri!$B$12</f>
        <v>16917.68</v>
      </c>
      <c r="T2" s="35">
        <f>G2*Parametri!$B$13</f>
        <v>21970.52</v>
      </c>
      <c r="U2" s="36">
        <f>IF(J2="si",Parametri!$B$14,0)</f>
        <v>0</v>
      </c>
      <c r="V2" s="36">
        <f>IF(K2="si",Parametri!$B$15,0)</f>
        <v>0</v>
      </c>
      <c r="W2" s="36">
        <f>IF(L2="si",Parametri!$B$16,0)</f>
        <v>0</v>
      </c>
      <c r="X2" s="37">
        <f>IF(M2="si",Parametri!$B$17,0)</f>
        <v>0</v>
      </c>
      <c r="Y2" s="36">
        <f>SUM(N2:X2)</f>
        <v>64679.96000000001</v>
      </c>
      <c r="Z2" s="36">
        <f>ROUND((Y2/90.9*100)*8.5%,2)</f>
        <v>6048.18</v>
      </c>
    </row>
    <row r="3" spans="1:26" ht="12.75">
      <c r="A3" s="45">
        <v>2</v>
      </c>
      <c r="B3" s="56" t="s">
        <v>1213</v>
      </c>
      <c r="C3" s="61" t="s">
        <v>1214</v>
      </c>
      <c r="D3" s="60" t="s">
        <v>1215</v>
      </c>
      <c r="E3" s="60" t="s">
        <v>66</v>
      </c>
      <c r="F3" s="1">
        <v>40</v>
      </c>
      <c r="G3" s="1">
        <v>40</v>
      </c>
      <c r="H3" s="1">
        <v>44</v>
      </c>
      <c r="I3" s="1">
        <v>14</v>
      </c>
      <c r="J3" s="67"/>
      <c r="K3" s="67"/>
      <c r="L3" s="67"/>
      <c r="M3" s="67"/>
      <c r="N3" s="35">
        <f>H3*Parametri!$B$3</f>
        <v>7196.200000000001</v>
      </c>
      <c r="O3" s="35">
        <f>I3*Parametri!$B$4</f>
        <v>1624.5600000000002</v>
      </c>
      <c r="P3" s="35">
        <f>F3*Parametri!$B$7</f>
        <v>2205.2000000000003</v>
      </c>
      <c r="Q3" s="35">
        <f>F3*Parametri!$B$8</f>
        <v>5682</v>
      </c>
      <c r="R3" s="35">
        <f>I3*Parametri!$B$9</f>
        <v>1306.8999999999999</v>
      </c>
      <c r="S3" s="35">
        <f>F3*Parametri!$B$12</f>
        <v>13013.599999999999</v>
      </c>
      <c r="T3" s="35">
        <f>G3*Parametri!$B$13</f>
        <v>16900.4</v>
      </c>
      <c r="U3" s="36">
        <f>IF(J3="si",Parametri!$B$14,0)</f>
        <v>0</v>
      </c>
      <c r="V3" s="36">
        <f>IF(K3="si",Parametri!$B$15,0)</f>
        <v>0</v>
      </c>
      <c r="W3" s="36">
        <f>IF(L3="si",Parametri!$B$16,0)</f>
        <v>0</v>
      </c>
      <c r="X3" s="37">
        <f>IF(M3="si",Parametri!$B$17,0)</f>
        <v>0</v>
      </c>
      <c r="Y3" s="36">
        <f aca="true" t="shared" si="0" ref="Y3:Y18">SUM(N3:X3)</f>
        <v>47928.86</v>
      </c>
      <c r="Z3" s="36">
        <f aca="true" t="shared" si="1" ref="Z3:Z18">ROUND((Y3/90.9*100)*8.5%,2)</f>
        <v>4481.8</v>
      </c>
    </row>
    <row r="4" spans="1:26" ht="12.75">
      <c r="A4" s="45">
        <v>3</v>
      </c>
      <c r="B4" s="56" t="s">
        <v>1216</v>
      </c>
      <c r="C4" s="61" t="s">
        <v>1214</v>
      </c>
      <c r="D4" s="61" t="s">
        <v>1217</v>
      </c>
      <c r="E4" s="61" t="s">
        <v>66</v>
      </c>
      <c r="F4" s="1">
        <v>56</v>
      </c>
      <c r="G4" s="1">
        <v>56</v>
      </c>
      <c r="H4" s="1">
        <v>67</v>
      </c>
      <c r="I4" s="1">
        <v>20</v>
      </c>
      <c r="J4" s="66"/>
      <c r="K4" s="66"/>
      <c r="L4" s="66"/>
      <c r="M4" s="108" t="s">
        <v>83</v>
      </c>
      <c r="N4" s="35">
        <f>H4*Parametri!$B$3</f>
        <v>10957.85</v>
      </c>
      <c r="O4" s="35">
        <f>I4*Parametri!$B$4</f>
        <v>2320.8</v>
      </c>
      <c r="P4" s="35">
        <f>F4*Parametri!$B$7</f>
        <v>3087.28</v>
      </c>
      <c r="Q4" s="35">
        <f>F4*Parametri!$B$8</f>
        <v>7954.800000000001</v>
      </c>
      <c r="R4" s="35">
        <f>I4*Parametri!$B$9</f>
        <v>1867</v>
      </c>
      <c r="S4" s="35">
        <f>F4*Parametri!$B$12</f>
        <v>18219.039999999997</v>
      </c>
      <c r="T4" s="35">
        <f>G4*Parametri!$B$13</f>
        <v>23660.559999999998</v>
      </c>
      <c r="U4" s="36">
        <f>IF(J4="si",Parametri!$B$14,0)</f>
        <v>0</v>
      </c>
      <c r="V4" s="36">
        <f>IF(K4="si",Parametri!$B$15,0)</f>
        <v>0</v>
      </c>
      <c r="W4" s="36">
        <f>IF(L4="si",Parametri!$B$16,0)</f>
        <v>0</v>
      </c>
      <c r="X4" s="37">
        <f>IF(M4="si",Parametri!$B$17,0)</f>
        <v>938.92</v>
      </c>
      <c r="Y4" s="36">
        <f t="shared" si="0"/>
        <v>69006.25</v>
      </c>
      <c r="Z4" s="36">
        <f t="shared" si="1"/>
        <v>6452.73</v>
      </c>
    </row>
    <row r="5" spans="1:26" ht="12.75">
      <c r="A5" s="45">
        <v>4</v>
      </c>
      <c r="B5" s="56" t="s">
        <v>1218</v>
      </c>
      <c r="C5" s="60" t="s">
        <v>1214</v>
      </c>
      <c r="D5" s="60" t="s">
        <v>1219</v>
      </c>
      <c r="E5" s="60" t="s">
        <v>66</v>
      </c>
      <c r="F5" s="1">
        <v>68</v>
      </c>
      <c r="G5" s="1">
        <v>68</v>
      </c>
      <c r="H5" s="1">
        <v>79</v>
      </c>
      <c r="I5" s="1">
        <v>27</v>
      </c>
      <c r="J5" s="66"/>
      <c r="K5" s="66"/>
      <c r="L5" s="66"/>
      <c r="M5" s="66"/>
      <c r="N5" s="35">
        <f>H5*Parametri!$B$3</f>
        <v>12920.45</v>
      </c>
      <c r="O5" s="35">
        <f>I5*Parametri!$B$4</f>
        <v>3133.0800000000004</v>
      </c>
      <c r="P5" s="35">
        <f>F5*Parametri!$B$7</f>
        <v>3748.84</v>
      </c>
      <c r="Q5" s="35">
        <f>F5*Parametri!$B$8</f>
        <v>9659.400000000001</v>
      </c>
      <c r="R5" s="35">
        <f>I5*Parametri!$B$9</f>
        <v>2520.45</v>
      </c>
      <c r="S5" s="35">
        <f>F5*Parametri!$B$12</f>
        <v>22123.12</v>
      </c>
      <c r="T5" s="35">
        <f>G5*Parametri!$B$13</f>
        <v>28730.68</v>
      </c>
      <c r="U5" s="36">
        <f>IF(J5="si",Parametri!$B$14,0)</f>
        <v>0</v>
      </c>
      <c r="V5" s="36">
        <f>IF(K5="si",Parametri!$B$15,0)</f>
        <v>0</v>
      </c>
      <c r="W5" s="36">
        <f>IF(L5="si",Parametri!$B$16,0)</f>
        <v>0</v>
      </c>
      <c r="X5" s="37">
        <f>IF(M5="si",Parametri!$B$17,0)</f>
        <v>0</v>
      </c>
      <c r="Y5" s="36">
        <f t="shared" si="0"/>
        <v>82836.02</v>
      </c>
      <c r="Z5" s="36">
        <f t="shared" si="1"/>
        <v>7745.94</v>
      </c>
    </row>
    <row r="6" spans="1:26" ht="12.75">
      <c r="A6" s="45">
        <v>5</v>
      </c>
      <c r="B6" s="56" t="s">
        <v>1220</v>
      </c>
      <c r="C6" s="61" t="s">
        <v>1214</v>
      </c>
      <c r="D6" s="61" t="s">
        <v>1221</v>
      </c>
      <c r="E6" s="61" t="s">
        <v>66</v>
      </c>
      <c r="F6" s="1">
        <v>135</v>
      </c>
      <c r="G6" s="1">
        <v>135</v>
      </c>
      <c r="H6" s="1">
        <v>175</v>
      </c>
      <c r="I6" s="1">
        <v>48</v>
      </c>
      <c r="J6" s="66"/>
      <c r="K6" s="66"/>
      <c r="L6" s="66"/>
      <c r="M6" s="108" t="s">
        <v>83</v>
      </c>
      <c r="N6" s="35">
        <f>H6*Parametri!$B$3</f>
        <v>28621.250000000004</v>
      </c>
      <c r="O6" s="35">
        <f>I6*Parametri!$B$4</f>
        <v>5569.92</v>
      </c>
      <c r="P6" s="35">
        <f>F6*Parametri!$B$7</f>
        <v>7442.55</v>
      </c>
      <c r="Q6" s="35">
        <f>F6*Parametri!$B$8</f>
        <v>19176.75</v>
      </c>
      <c r="R6" s="35">
        <f>I6*Parametri!$B$9</f>
        <v>4480.799999999999</v>
      </c>
      <c r="S6" s="35">
        <f>F6*Parametri!$B$12</f>
        <v>43920.899999999994</v>
      </c>
      <c r="T6" s="35">
        <f>G6*Parametri!$B$13</f>
        <v>57038.85</v>
      </c>
      <c r="U6" s="36">
        <f>IF(J6="si",Parametri!$B$14,0)</f>
        <v>0</v>
      </c>
      <c r="V6" s="36">
        <f>IF(K6="si",Parametri!$B$15,0)</f>
        <v>0</v>
      </c>
      <c r="W6" s="36">
        <f>IF(L6="si",Parametri!$B$16,0)</f>
        <v>0</v>
      </c>
      <c r="X6" s="37">
        <f>IF(M6="si",Parametri!$B$17,0)</f>
        <v>938.92</v>
      </c>
      <c r="Y6" s="36">
        <f t="shared" si="0"/>
        <v>167189.94</v>
      </c>
      <c r="Z6" s="36">
        <f t="shared" si="1"/>
        <v>15633.82</v>
      </c>
    </row>
    <row r="7" spans="1:26" ht="12.75">
      <c r="A7" s="45">
        <v>6</v>
      </c>
      <c r="B7" s="56" t="s">
        <v>1222</v>
      </c>
      <c r="C7" s="61" t="s">
        <v>1214</v>
      </c>
      <c r="D7" s="61" t="s">
        <v>1223</v>
      </c>
      <c r="E7" s="61" t="s">
        <v>66</v>
      </c>
      <c r="F7" s="1">
        <v>78</v>
      </c>
      <c r="G7" s="1">
        <v>78</v>
      </c>
      <c r="H7" s="1">
        <v>87</v>
      </c>
      <c r="I7" s="1">
        <v>31</v>
      </c>
      <c r="J7" s="66"/>
      <c r="K7" s="66"/>
      <c r="L7" s="66"/>
      <c r="M7" s="108" t="s">
        <v>83</v>
      </c>
      <c r="N7" s="35">
        <f>H7*Parametri!$B$3</f>
        <v>14228.85</v>
      </c>
      <c r="O7" s="35">
        <f>I7*Parametri!$B$4</f>
        <v>3597.2400000000002</v>
      </c>
      <c r="P7" s="35">
        <f>F7*Parametri!$B$7</f>
        <v>4300.14</v>
      </c>
      <c r="Q7" s="35">
        <f>F7*Parametri!$B$8</f>
        <v>11079.900000000001</v>
      </c>
      <c r="R7" s="35">
        <f>I7*Parametri!$B$9</f>
        <v>2893.85</v>
      </c>
      <c r="S7" s="35">
        <f>F7*Parametri!$B$12</f>
        <v>25376.519999999997</v>
      </c>
      <c r="T7" s="35">
        <f>G7*Parametri!$B$13</f>
        <v>32955.78</v>
      </c>
      <c r="U7" s="36">
        <f>IF(J7="si",Parametri!$B$14,0)</f>
        <v>0</v>
      </c>
      <c r="V7" s="36">
        <f>IF(K7="si",Parametri!$B$15,0)</f>
        <v>0</v>
      </c>
      <c r="W7" s="36">
        <f>IF(L7="si",Parametri!$B$16,0)</f>
        <v>0</v>
      </c>
      <c r="X7" s="37">
        <f>IF(M7="si",Parametri!$B$17,0)</f>
        <v>938.92</v>
      </c>
      <c r="Y7" s="36">
        <f t="shared" si="0"/>
        <v>95371.2</v>
      </c>
      <c r="Z7" s="36">
        <f t="shared" si="1"/>
        <v>8918.1</v>
      </c>
    </row>
    <row r="8" spans="1:26" ht="12.75">
      <c r="A8" s="45">
        <v>7</v>
      </c>
      <c r="B8" s="56" t="s">
        <v>1224</v>
      </c>
      <c r="C8" s="60" t="s">
        <v>1214</v>
      </c>
      <c r="D8" s="60" t="s">
        <v>1225</v>
      </c>
      <c r="E8" s="60" t="s">
        <v>66</v>
      </c>
      <c r="F8" s="1">
        <v>82</v>
      </c>
      <c r="G8" s="1">
        <v>82</v>
      </c>
      <c r="H8" s="1">
        <v>90</v>
      </c>
      <c r="I8" s="1">
        <v>34</v>
      </c>
      <c r="J8" s="66"/>
      <c r="K8" s="66"/>
      <c r="L8" s="66"/>
      <c r="M8" s="66"/>
      <c r="N8" s="35">
        <f>H8*Parametri!$B$3</f>
        <v>14719.500000000002</v>
      </c>
      <c r="O8" s="35">
        <f>I8*Parametri!$B$4</f>
        <v>3945.36</v>
      </c>
      <c r="P8" s="35">
        <f>F8*Parametri!$B$7</f>
        <v>4520.66</v>
      </c>
      <c r="Q8" s="35">
        <f>F8*Parametri!$B$8</f>
        <v>11648.1</v>
      </c>
      <c r="R8" s="35">
        <f>I8*Parametri!$B$9</f>
        <v>3173.8999999999996</v>
      </c>
      <c r="S8" s="35">
        <f>F8*Parametri!$B$12</f>
        <v>26677.879999999997</v>
      </c>
      <c r="T8" s="35">
        <f>G8*Parametri!$B$13</f>
        <v>34645.82</v>
      </c>
      <c r="U8" s="36">
        <f>IF(J8="si",Parametri!$B$14,0)</f>
        <v>0</v>
      </c>
      <c r="V8" s="36">
        <f>IF(K8="si",Parametri!$B$15,0)</f>
        <v>0</v>
      </c>
      <c r="W8" s="36">
        <f>IF(L8="si",Parametri!$B$16,0)</f>
        <v>0</v>
      </c>
      <c r="X8" s="37">
        <f>IF(M8="si",Parametri!$B$17,0)</f>
        <v>0</v>
      </c>
      <c r="Y8" s="36">
        <f t="shared" si="0"/>
        <v>99331.22</v>
      </c>
      <c r="Z8" s="36">
        <f t="shared" si="1"/>
        <v>9288.4</v>
      </c>
    </row>
    <row r="9" spans="1:26" ht="12.75">
      <c r="A9" s="45">
        <v>8</v>
      </c>
      <c r="B9" s="56" t="s">
        <v>1226</v>
      </c>
      <c r="C9" s="60" t="s">
        <v>1227</v>
      </c>
      <c r="D9" s="60" t="s">
        <v>1228</v>
      </c>
      <c r="E9" s="60" t="s">
        <v>66</v>
      </c>
      <c r="F9" s="1">
        <v>63</v>
      </c>
      <c r="G9" s="1">
        <v>63</v>
      </c>
      <c r="H9" s="1">
        <v>68</v>
      </c>
      <c r="I9" s="1">
        <v>30</v>
      </c>
      <c r="J9" s="66"/>
      <c r="K9" s="66"/>
      <c r="L9" s="66"/>
      <c r="M9" s="66"/>
      <c r="N9" s="35">
        <f>H9*Parametri!$B$3</f>
        <v>11121.400000000001</v>
      </c>
      <c r="O9" s="35">
        <f>I9*Parametri!$B$4</f>
        <v>3481.2000000000003</v>
      </c>
      <c r="P9" s="35">
        <f>F9*Parametri!$B$7</f>
        <v>3473.19</v>
      </c>
      <c r="Q9" s="35">
        <f>F9*Parametri!$B$8</f>
        <v>8949.150000000001</v>
      </c>
      <c r="R9" s="35">
        <f>I9*Parametri!$B$9</f>
        <v>2800.5</v>
      </c>
      <c r="S9" s="35">
        <f>F9*Parametri!$B$12</f>
        <v>20496.42</v>
      </c>
      <c r="T9" s="35">
        <f>G9*Parametri!$B$13</f>
        <v>26618.13</v>
      </c>
      <c r="U9" s="36">
        <f>IF(J9="si",Parametri!$B$14,0)</f>
        <v>0</v>
      </c>
      <c r="V9" s="36">
        <f>IF(K9="si",Parametri!$B$15,0)</f>
        <v>0</v>
      </c>
      <c r="W9" s="36">
        <f>IF(L9="si",Parametri!$B$16,0)</f>
        <v>0</v>
      </c>
      <c r="X9" s="37">
        <f>IF(M9="si",Parametri!$B$17,0)</f>
        <v>0</v>
      </c>
      <c r="Y9" s="36">
        <f t="shared" si="0"/>
        <v>76939.99</v>
      </c>
      <c r="Z9" s="36">
        <f t="shared" si="1"/>
        <v>7194.61</v>
      </c>
    </row>
    <row r="10" spans="1:26" ht="12.75">
      <c r="A10" s="45">
        <v>9</v>
      </c>
      <c r="B10" s="56" t="s">
        <v>1229</v>
      </c>
      <c r="C10" s="60" t="s">
        <v>1227</v>
      </c>
      <c r="D10" s="60" t="s">
        <v>1230</v>
      </c>
      <c r="E10" s="60" t="s">
        <v>66</v>
      </c>
      <c r="F10" s="1">
        <v>118</v>
      </c>
      <c r="G10" s="1">
        <v>118</v>
      </c>
      <c r="H10" s="1">
        <v>137</v>
      </c>
      <c r="I10" s="1">
        <v>50</v>
      </c>
      <c r="J10" s="66"/>
      <c r="K10" s="66"/>
      <c r="L10" s="66"/>
      <c r="M10" s="108" t="s">
        <v>83</v>
      </c>
      <c r="N10" s="35">
        <f>H10*Parametri!$B$3</f>
        <v>22406.350000000002</v>
      </c>
      <c r="O10" s="35">
        <f>I10*Parametri!$B$4</f>
        <v>5802</v>
      </c>
      <c r="P10" s="35">
        <f>F10*Parametri!$B$7</f>
        <v>6505.34</v>
      </c>
      <c r="Q10" s="35">
        <f>F10*Parametri!$B$8</f>
        <v>16761.9</v>
      </c>
      <c r="R10" s="35">
        <f>I10*Parametri!$B$9</f>
        <v>4667.5</v>
      </c>
      <c r="S10" s="35">
        <f>F10*Parametri!$B$12</f>
        <v>38390.119999999995</v>
      </c>
      <c r="T10" s="35">
        <f>G10*Parametri!$B$13</f>
        <v>49856.18</v>
      </c>
      <c r="U10" s="36">
        <f>IF(J10="si",Parametri!$B$14,0)</f>
        <v>0</v>
      </c>
      <c r="V10" s="36">
        <f>IF(K10="si",Parametri!$B$15,0)</f>
        <v>0</v>
      </c>
      <c r="W10" s="36">
        <f>IF(L10="si",Parametri!$B$16,0)</f>
        <v>0</v>
      </c>
      <c r="X10" s="37">
        <f>IF(M10="si",Parametri!$B$17,0)</f>
        <v>938.92</v>
      </c>
      <c r="Y10" s="36">
        <f t="shared" si="0"/>
        <v>145328.31</v>
      </c>
      <c r="Z10" s="36">
        <f t="shared" si="1"/>
        <v>13589.56</v>
      </c>
    </row>
    <row r="11" spans="1:26" ht="12.75">
      <c r="A11" s="45">
        <v>10</v>
      </c>
      <c r="B11" s="56" t="s">
        <v>1231</v>
      </c>
      <c r="C11" s="60" t="s">
        <v>1227</v>
      </c>
      <c r="D11" s="60" t="s">
        <v>1232</v>
      </c>
      <c r="E11" s="60" t="s">
        <v>66</v>
      </c>
      <c r="F11" s="1">
        <v>62</v>
      </c>
      <c r="G11" s="1">
        <v>62</v>
      </c>
      <c r="H11" s="1">
        <v>75</v>
      </c>
      <c r="I11" s="1">
        <v>34</v>
      </c>
      <c r="J11" s="66"/>
      <c r="K11" s="66"/>
      <c r="L11" s="66"/>
      <c r="M11" s="66"/>
      <c r="N11" s="35">
        <f>H11*Parametri!$B$3</f>
        <v>12266.25</v>
      </c>
      <c r="O11" s="35">
        <f>I11*Parametri!$B$4</f>
        <v>3945.36</v>
      </c>
      <c r="P11" s="35">
        <f>F11*Parametri!$B$7</f>
        <v>3418.06</v>
      </c>
      <c r="Q11" s="35">
        <f>F11*Parametri!$B$8</f>
        <v>8807.1</v>
      </c>
      <c r="R11" s="35">
        <f>I11*Parametri!$B$9</f>
        <v>3173.8999999999996</v>
      </c>
      <c r="S11" s="35">
        <f>F11*Parametri!$B$12</f>
        <v>20171.079999999998</v>
      </c>
      <c r="T11" s="35">
        <f>G11*Parametri!$B$13</f>
        <v>26195.62</v>
      </c>
      <c r="U11" s="36">
        <f>IF(J11="si",Parametri!$B$14,0)</f>
        <v>0</v>
      </c>
      <c r="V11" s="36">
        <f>IF(K11="si",Parametri!$B$15,0)</f>
        <v>0</v>
      </c>
      <c r="W11" s="36">
        <f>IF(L11="si",Parametri!$B$16,0)</f>
        <v>0</v>
      </c>
      <c r="X11" s="37">
        <f>IF(M11="si",Parametri!$B$17,0)</f>
        <v>0</v>
      </c>
      <c r="Y11" s="36">
        <f t="shared" si="0"/>
        <v>77977.37</v>
      </c>
      <c r="Z11" s="36">
        <f t="shared" si="1"/>
        <v>7291.61</v>
      </c>
    </row>
    <row r="12" spans="1:26" ht="12.75">
      <c r="A12" s="45">
        <v>11</v>
      </c>
      <c r="B12" s="56" t="s">
        <v>1233</v>
      </c>
      <c r="C12" s="60" t="s">
        <v>1227</v>
      </c>
      <c r="D12" s="60" t="s">
        <v>1234</v>
      </c>
      <c r="E12" s="60" t="s">
        <v>66</v>
      </c>
      <c r="F12" s="1">
        <v>23</v>
      </c>
      <c r="G12" s="1">
        <v>23</v>
      </c>
      <c r="H12" s="1">
        <v>4</v>
      </c>
      <c r="I12" s="1">
        <v>13</v>
      </c>
      <c r="J12" s="66"/>
      <c r="K12" s="66"/>
      <c r="L12" s="66"/>
      <c r="M12" s="66"/>
      <c r="N12" s="35">
        <f>H12*Parametri!$B$3</f>
        <v>654.2</v>
      </c>
      <c r="O12" s="35">
        <f>I12*Parametri!$B$4</f>
        <v>1508.52</v>
      </c>
      <c r="P12" s="35">
        <f>F12*Parametri!$B$7</f>
        <v>1267.99</v>
      </c>
      <c r="Q12" s="35">
        <f>F12*Parametri!$B$8</f>
        <v>3267.15</v>
      </c>
      <c r="R12" s="35">
        <f>I12*Parametri!$B$9</f>
        <v>1213.55</v>
      </c>
      <c r="S12" s="35">
        <f>F12*Parametri!$B$12</f>
        <v>7482.82</v>
      </c>
      <c r="T12" s="35">
        <f>G12*Parametri!$B$13</f>
        <v>9717.73</v>
      </c>
      <c r="U12" s="36">
        <f>IF(J12="si",Parametri!$B$14,0)</f>
        <v>0</v>
      </c>
      <c r="V12" s="36">
        <f>IF(K12="si",Parametri!$B$15,0)</f>
        <v>0</v>
      </c>
      <c r="W12" s="36">
        <f>IF(L12="si",Parametri!$B$16,0)</f>
        <v>0</v>
      </c>
      <c r="X12" s="37">
        <f>IF(M12="si",Parametri!$B$17,0)</f>
        <v>0</v>
      </c>
      <c r="Y12" s="36">
        <f t="shared" si="0"/>
        <v>25111.96</v>
      </c>
      <c r="Z12" s="36">
        <f t="shared" si="1"/>
        <v>2348.2</v>
      </c>
    </row>
    <row r="13" spans="1:26" ht="12.75">
      <c r="A13" s="45">
        <v>12</v>
      </c>
      <c r="B13" s="56" t="s">
        <v>1235</v>
      </c>
      <c r="C13" s="60" t="s">
        <v>1227</v>
      </c>
      <c r="D13" s="60" t="s">
        <v>1223</v>
      </c>
      <c r="E13" s="60" t="s">
        <v>66</v>
      </c>
      <c r="F13" s="1">
        <v>80</v>
      </c>
      <c r="G13" s="1">
        <v>80</v>
      </c>
      <c r="H13" s="1">
        <v>82</v>
      </c>
      <c r="I13" s="1">
        <v>41</v>
      </c>
      <c r="J13" s="66"/>
      <c r="K13" s="66"/>
      <c r="L13" s="66"/>
      <c r="M13" s="65"/>
      <c r="N13" s="35">
        <f>H13*Parametri!$B$3</f>
        <v>13411.1</v>
      </c>
      <c r="O13" s="35">
        <f>I13*Parametri!$B$4</f>
        <v>4757.64</v>
      </c>
      <c r="P13" s="35">
        <f>F13*Parametri!$B$7</f>
        <v>4410.400000000001</v>
      </c>
      <c r="Q13" s="35">
        <f>F13*Parametri!$B$8</f>
        <v>11364</v>
      </c>
      <c r="R13" s="35">
        <f>I13*Parametri!$B$9</f>
        <v>3827.35</v>
      </c>
      <c r="S13" s="35">
        <f>F13*Parametri!$B$12</f>
        <v>26027.199999999997</v>
      </c>
      <c r="T13" s="35">
        <f>G13*Parametri!$B$13</f>
        <v>33800.8</v>
      </c>
      <c r="U13" s="36">
        <f>IF(J13="si",Parametri!$B$14,0)</f>
        <v>0</v>
      </c>
      <c r="V13" s="36">
        <f>IF(K13="si",Parametri!$B$15,0)</f>
        <v>0</v>
      </c>
      <c r="W13" s="36">
        <f>IF(L13="si",Parametri!$B$16,0)</f>
        <v>0</v>
      </c>
      <c r="X13" s="37">
        <f>IF(M13="si",Parametri!$B$17,0)</f>
        <v>0</v>
      </c>
      <c r="Y13" s="36">
        <f t="shared" si="0"/>
        <v>97598.48999999999</v>
      </c>
      <c r="Z13" s="36">
        <f t="shared" si="1"/>
        <v>9126.37</v>
      </c>
    </row>
    <row r="14" spans="1:26" ht="12.75">
      <c r="A14" s="45">
        <v>13</v>
      </c>
      <c r="B14" s="56" t="s">
        <v>1236</v>
      </c>
      <c r="C14" s="60" t="s">
        <v>1227</v>
      </c>
      <c r="D14" s="60" t="s">
        <v>1237</v>
      </c>
      <c r="E14" s="60" t="s">
        <v>66</v>
      </c>
      <c r="F14" s="1">
        <v>56</v>
      </c>
      <c r="G14" s="1">
        <v>56</v>
      </c>
      <c r="H14" s="1">
        <v>64</v>
      </c>
      <c r="I14" s="1">
        <v>27</v>
      </c>
      <c r="J14" s="66"/>
      <c r="K14" s="66"/>
      <c r="L14" s="66"/>
      <c r="M14" s="66"/>
      <c r="N14" s="35">
        <f>H14*Parametri!$B$3</f>
        <v>10467.2</v>
      </c>
      <c r="O14" s="35">
        <f>I14*Parametri!$B$4</f>
        <v>3133.0800000000004</v>
      </c>
      <c r="P14" s="35">
        <f>F14*Parametri!$B$7</f>
        <v>3087.28</v>
      </c>
      <c r="Q14" s="35">
        <f>F14*Parametri!$B$8</f>
        <v>7954.800000000001</v>
      </c>
      <c r="R14" s="35">
        <f>I14*Parametri!$B$9</f>
        <v>2520.45</v>
      </c>
      <c r="S14" s="35">
        <f>F14*Parametri!$B$12</f>
        <v>18219.039999999997</v>
      </c>
      <c r="T14" s="35">
        <f>G14*Parametri!$B$13</f>
        <v>23660.559999999998</v>
      </c>
      <c r="U14" s="36">
        <f>IF(J14="si",Parametri!$B$14,0)</f>
        <v>0</v>
      </c>
      <c r="V14" s="36">
        <f>IF(K14="si",Parametri!$B$15,0)</f>
        <v>0</v>
      </c>
      <c r="W14" s="36">
        <f>IF(L14="si",Parametri!$B$16,0)</f>
        <v>0</v>
      </c>
      <c r="X14" s="37">
        <f>IF(M14="si",Parametri!$B$17,0)</f>
        <v>0</v>
      </c>
      <c r="Y14" s="36">
        <f t="shared" si="0"/>
        <v>69042.41</v>
      </c>
      <c r="Z14" s="36">
        <f t="shared" si="1"/>
        <v>6456.11</v>
      </c>
    </row>
    <row r="15" spans="1:26" ht="12.75">
      <c r="A15" s="45">
        <v>14</v>
      </c>
      <c r="B15" s="56" t="s">
        <v>1238</v>
      </c>
      <c r="C15" s="60" t="s">
        <v>1227</v>
      </c>
      <c r="D15" s="60" t="s">
        <v>1239</v>
      </c>
      <c r="E15" s="60" t="s">
        <v>66</v>
      </c>
      <c r="F15" s="1">
        <v>93</v>
      </c>
      <c r="G15" s="1">
        <v>93</v>
      </c>
      <c r="H15" s="1">
        <v>121</v>
      </c>
      <c r="I15" s="1">
        <v>42</v>
      </c>
      <c r="J15" s="66"/>
      <c r="K15" s="66"/>
      <c r="L15" s="66"/>
      <c r="M15" s="66"/>
      <c r="N15" s="35">
        <f>H15*Parametri!$B$3</f>
        <v>19789.550000000003</v>
      </c>
      <c r="O15" s="35">
        <f>I15*Parametri!$B$4</f>
        <v>4873.68</v>
      </c>
      <c r="P15" s="35">
        <f>F15*Parametri!$B$7</f>
        <v>5127.09</v>
      </c>
      <c r="Q15" s="35">
        <f>F15*Parametri!$B$8</f>
        <v>13210.650000000001</v>
      </c>
      <c r="R15" s="35">
        <f>I15*Parametri!$B$9</f>
        <v>3920.7</v>
      </c>
      <c r="S15" s="35">
        <f>F15*Parametri!$B$12</f>
        <v>30256.62</v>
      </c>
      <c r="T15" s="35">
        <f>G15*Parametri!$B$13</f>
        <v>39293.43</v>
      </c>
      <c r="U15" s="36">
        <f>IF(J15="si",Parametri!$B$14,0)</f>
        <v>0</v>
      </c>
      <c r="V15" s="36">
        <f>IF(K15="si",Parametri!$B$15,0)</f>
        <v>0</v>
      </c>
      <c r="W15" s="36">
        <f>IF(L15="si",Parametri!$B$16,0)</f>
        <v>0</v>
      </c>
      <c r="X15" s="37">
        <f>IF(M15="si",Parametri!$B$17,0)</f>
        <v>0</v>
      </c>
      <c r="Y15" s="36">
        <f t="shared" si="0"/>
        <v>116471.72</v>
      </c>
      <c r="Z15" s="36">
        <f t="shared" si="1"/>
        <v>10891.19</v>
      </c>
    </row>
    <row r="16" spans="1:26" ht="12.75">
      <c r="A16" s="45">
        <v>15</v>
      </c>
      <c r="B16" s="56" t="s">
        <v>1240</v>
      </c>
      <c r="C16" s="60" t="s">
        <v>1241</v>
      </c>
      <c r="D16" s="60" t="s">
        <v>1242</v>
      </c>
      <c r="E16" s="60" t="s">
        <v>66</v>
      </c>
      <c r="F16" s="1">
        <v>110</v>
      </c>
      <c r="G16" s="1">
        <v>110</v>
      </c>
      <c r="H16" s="1">
        <v>140</v>
      </c>
      <c r="I16" s="1">
        <v>61</v>
      </c>
      <c r="J16" s="66"/>
      <c r="K16" s="66"/>
      <c r="L16" s="66"/>
      <c r="M16" s="66"/>
      <c r="N16" s="35">
        <f>H16*Parametri!$B$3</f>
        <v>22897</v>
      </c>
      <c r="O16" s="35">
        <f>I16*Parametri!$B$4</f>
        <v>7078.4400000000005</v>
      </c>
      <c r="P16" s="35">
        <f>F16*Parametri!$B$7</f>
        <v>6064.3</v>
      </c>
      <c r="Q16" s="35">
        <f>F16*Parametri!$B$8</f>
        <v>15625.500000000002</v>
      </c>
      <c r="R16" s="35">
        <f>I16*Parametri!$B$9</f>
        <v>5694.349999999999</v>
      </c>
      <c r="S16" s="35">
        <f>F16*Parametri!$B$12</f>
        <v>35787.399999999994</v>
      </c>
      <c r="T16" s="35">
        <f>G16*Parametri!$B$13</f>
        <v>46476.1</v>
      </c>
      <c r="U16" s="36">
        <f>IF(J16="si",Parametri!$B$14,0)</f>
        <v>0</v>
      </c>
      <c r="V16" s="36">
        <f>IF(K16="si",Parametri!$B$15,0)</f>
        <v>0</v>
      </c>
      <c r="W16" s="36">
        <f>IF(L16="si",Parametri!$B$16,0)</f>
        <v>0</v>
      </c>
      <c r="X16" s="37">
        <f>IF(M16="si",Parametri!$B$17,0)</f>
        <v>0</v>
      </c>
      <c r="Y16" s="36">
        <f t="shared" si="0"/>
        <v>139623.09</v>
      </c>
      <c r="Z16" s="36">
        <f t="shared" si="1"/>
        <v>13056.06</v>
      </c>
    </row>
    <row r="17" spans="1:26" ht="12.75">
      <c r="A17" s="45">
        <v>16</v>
      </c>
      <c r="B17" s="56" t="s">
        <v>1243</v>
      </c>
      <c r="C17" s="60" t="s">
        <v>1241</v>
      </c>
      <c r="D17" s="60" t="s">
        <v>1244</v>
      </c>
      <c r="E17" s="60" t="s">
        <v>66</v>
      </c>
      <c r="F17" s="1">
        <v>131</v>
      </c>
      <c r="G17" s="1">
        <v>131</v>
      </c>
      <c r="H17" s="1">
        <v>176</v>
      </c>
      <c r="I17" s="1">
        <v>76</v>
      </c>
      <c r="J17" s="66"/>
      <c r="K17" s="66"/>
      <c r="L17" s="66"/>
      <c r="M17" s="66"/>
      <c r="N17" s="35">
        <f>H17*Parametri!$B$3</f>
        <v>28784.800000000003</v>
      </c>
      <c r="O17" s="35">
        <f>I17*Parametri!$B$4</f>
        <v>8819.04</v>
      </c>
      <c r="P17" s="35">
        <f>F17*Parametri!$B$7</f>
        <v>7222.030000000001</v>
      </c>
      <c r="Q17" s="35">
        <f>F17*Parametri!$B$8</f>
        <v>18608.550000000003</v>
      </c>
      <c r="R17" s="35">
        <f>I17*Parametri!$B$9</f>
        <v>7094.599999999999</v>
      </c>
      <c r="S17" s="35">
        <f>F17*Parametri!$B$12</f>
        <v>42619.53999999999</v>
      </c>
      <c r="T17" s="35">
        <f>G17*Parametri!$B$13</f>
        <v>55348.81</v>
      </c>
      <c r="U17" s="36">
        <f>IF(J17="si",Parametri!$B$14,0)</f>
        <v>0</v>
      </c>
      <c r="V17" s="36">
        <f>IF(K17="si",Parametri!$B$15,0)</f>
        <v>0</v>
      </c>
      <c r="W17" s="36">
        <f>IF(L17="si",Parametri!$B$16,0)</f>
        <v>0</v>
      </c>
      <c r="X17" s="37">
        <f>IF(M17="si",Parametri!$B$17,0)</f>
        <v>0</v>
      </c>
      <c r="Y17" s="36">
        <f t="shared" si="0"/>
        <v>168497.37</v>
      </c>
      <c r="Z17" s="36">
        <f t="shared" si="1"/>
        <v>15756.08</v>
      </c>
    </row>
    <row r="18" spans="1:26" ht="12.75">
      <c r="A18" s="45">
        <v>17</v>
      </c>
      <c r="B18" s="56" t="s">
        <v>1245</v>
      </c>
      <c r="C18" s="45" t="s">
        <v>1241</v>
      </c>
      <c r="D18" s="52" t="s">
        <v>1246</v>
      </c>
      <c r="E18" s="62" t="s">
        <v>66</v>
      </c>
      <c r="F18" s="1">
        <v>107</v>
      </c>
      <c r="G18" s="1">
        <v>107</v>
      </c>
      <c r="H18" s="1">
        <v>131</v>
      </c>
      <c r="I18" s="1">
        <v>55</v>
      </c>
      <c r="J18" s="66"/>
      <c r="K18" s="66"/>
      <c r="L18" s="66"/>
      <c r="M18" s="66"/>
      <c r="N18" s="35">
        <f>H18*Parametri!$B$3</f>
        <v>21425.050000000003</v>
      </c>
      <c r="O18" s="35">
        <f>I18*Parametri!$B$4</f>
        <v>6382.200000000001</v>
      </c>
      <c r="P18" s="35">
        <f>F18*Parametri!$B$7</f>
        <v>5898.91</v>
      </c>
      <c r="Q18" s="35">
        <f>F18*Parametri!$B$8</f>
        <v>15199.35</v>
      </c>
      <c r="R18" s="35">
        <f>I18*Parametri!$B$9</f>
        <v>5134.25</v>
      </c>
      <c r="S18" s="35">
        <f>F18*Parametri!$B$12</f>
        <v>34811.38</v>
      </c>
      <c r="T18" s="35">
        <f>G18*Parametri!$B$13</f>
        <v>45208.57</v>
      </c>
      <c r="U18" s="36">
        <f>IF(J18="si",Parametri!$B$14,0)</f>
        <v>0</v>
      </c>
      <c r="V18" s="36">
        <f>IF(K18="si",Parametri!$B$15,0)</f>
        <v>0</v>
      </c>
      <c r="W18" s="36">
        <f>IF(L18="si",Parametri!$B$16,0)</f>
        <v>0</v>
      </c>
      <c r="X18" s="37">
        <f>IF(M18="si",Parametri!$B$17,0)</f>
        <v>0</v>
      </c>
      <c r="Y18" s="36">
        <f t="shared" si="0"/>
        <v>134059.71</v>
      </c>
      <c r="Z18" s="36">
        <f t="shared" si="1"/>
        <v>12535.84</v>
      </c>
    </row>
    <row r="19" spans="1:26" ht="12.75">
      <c r="A19" s="45">
        <v>18</v>
      </c>
      <c r="B19" s="56" t="s">
        <v>1247</v>
      </c>
      <c r="C19" s="60" t="s">
        <v>1214</v>
      </c>
      <c r="D19" s="60" t="s">
        <v>1003</v>
      </c>
      <c r="E19" s="60" t="s">
        <v>1001</v>
      </c>
      <c r="F19" s="1">
        <v>113</v>
      </c>
      <c r="G19" s="1">
        <v>113</v>
      </c>
      <c r="H19" s="1">
        <v>130</v>
      </c>
      <c r="I19" s="1">
        <v>39</v>
      </c>
      <c r="J19" s="66"/>
      <c r="K19" s="66"/>
      <c r="L19" s="66"/>
      <c r="M19" s="66"/>
      <c r="N19" s="35">
        <f>H19*Parametri!$B$3</f>
        <v>21261.5</v>
      </c>
      <c r="O19" s="35">
        <f>I19*Parametri!$B$4</f>
        <v>4525.56</v>
      </c>
      <c r="P19" s="35">
        <f>F19*Parametri!$B$7</f>
        <v>6229.6900000000005</v>
      </c>
      <c r="Q19" s="35">
        <f>F19*Parametri!$B$8</f>
        <v>16051.650000000001</v>
      </c>
      <c r="R19" s="35">
        <f>I19*Parametri!$B$9</f>
        <v>3640.6499999999996</v>
      </c>
      <c r="S19" s="35">
        <f>F19*Parametri!$B$12</f>
        <v>36763.42</v>
      </c>
      <c r="T19" s="35">
        <f>G19*Parametri!$B$13</f>
        <v>47743.63</v>
      </c>
      <c r="U19" s="36">
        <f>IF(J19="si",Parametri!$B$14,0)</f>
        <v>0</v>
      </c>
      <c r="V19" s="36">
        <f>IF(K19="si",Parametri!$B$15,0)</f>
        <v>0</v>
      </c>
      <c r="W19" s="36">
        <f>IF(L19="si",Parametri!$B$16,0)</f>
        <v>0</v>
      </c>
      <c r="X19" s="37">
        <f>IF(M19="si",Parametri!$B$17,0)</f>
        <v>0</v>
      </c>
      <c r="Y19" s="36">
        <f aca="true" t="shared" si="2" ref="Y19:Y36">SUM(N19:X19)</f>
        <v>136216.1</v>
      </c>
      <c r="Z19" s="36">
        <f aca="true" t="shared" si="3" ref="Z19:Z36">ROUND((Y19/90.9*100)*8.5%,2)</f>
        <v>12737.48</v>
      </c>
    </row>
    <row r="20" spans="1:26" ht="12.75">
      <c r="A20" s="45">
        <v>19</v>
      </c>
      <c r="B20" s="56" t="s">
        <v>1248</v>
      </c>
      <c r="C20" s="60" t="s">
        <v>1249</v>
      </c>
      <c r="D20" s="60" t="s">
        <v>1250</v>
      </c>
      <c r="E20" s="60" t="s">
        <v>199</v>
      </c>
      <c r="F20" s="1">
        <v>106</v>
      </c>
      <c r="G20" s="1">
        <v>106</v>
      </c>
      <c r="H20" s="1">
        <v>131</v>
      </c>
      <c r="I20" s="1">
        <v>35</v>
      </c>
      <c r="J20" s="66"/>
      <c r="K20" s="66"/>
      <c r="L20" s="66"/>
      <c r="M20" s="66"/>
      <c r="N20" s="35">
        <f>H20*Parametri!B3</f>
        <v>21425.050000000003</v>
      </c>
      <c r="O20" s="35">
        <f>I20*Parametri!B4</f>
        <v>4061.4</v>
      </c>
      <c r="P20" s="35">
        <f>F20*Parametri!B7</f>
        <v>5843.780000000001</v>
      </c>
      <c r="Q20" s="35">
        <f>F20*Parametri!B8</f>
        <v>15057.300000000001</v>
      </c>
      <c r="R20" s="35">
        <f>I20*Parametri!B9</f>
        <v>3267.25</v>
      </c>
      <c r="S20" s="35">
        <f>F20*Parametri!B12</f>
        <v>34486.04</v>
      </c>
      <c r="T20" s="35">
        <f>G20*Parametri!B13</f>
        <v>44786.06</v>
      </c>
      <c r="U20" s="36">
        <v>0</v>
      </c>
      <c r="V20" s="36">
        <v>0</v>
      </c>
      <c r="W20" s="36">
        <v>0</v>
      </c>
      <c r="X20" s="37">
        <v>0</v>
      </c>
      <c r="Y20" s="36">
        <f>SUM(N20:X20)</f>
        <v>128926.88</v>
      </c>
      <c r="Z20" s="36">
        <f>ROUND((Y20/90.9*100)*8.5%,2)</f>
        <v>12055.87</v>
      </c>
    </row>
    <row r="21" spans="1:26" ht="12.75">
      <c r="A21" s="45">
        <v>20</v>
      </c>
      <c r="B21" s="56" t="s">
        <v>1251</v>
      </c>
      <c r="C21" s="60" t="s">
        <v>1227</v>
      </c>
      <c r="D21" s="60" t="s">
        <v>1003</v>
      </c>
      <c r="E21" s="60" t="s">
        <v>239</v>
      </c>
      <c r="F21" s="1">
        <v>90</v>
      </c>
      <c r="G21" s="1">
        <v>90</v>
      </c>
      <c r="H21" s="1">
        <v>99</v>
      </c>
      <c r="I21" s="1">
        <v>42</v>
      </c>
      <c r="J21" s="66"/>
      <c r="K21" s="66"/>
      <c r="L21" s="66"/>
      <c r="M21" s="113"/>
      <c r="N21" s="35">
        <f>H21*Parametri!$B$3</f>
        <v>16191.45</v>
      </c>
      <c r="O21" s="35">
        <f>I21*Parametri!$B$4</f>
        <v>4873.68</v>
      </c>
      <c r="P21" s="35">
        <f>F21*Parametri!$B$7</f>
        <v>4961.7</v>
      </c>
      <c r="Q21" s="35">
        <f>F21*Parametri!$B$8</f>
        <v>12784.500000000002</v>
      </c>
      <c r="R21" s="35">
        <f>I21*Parametri!$B$9</f>
        <v>3920.7</v>
      </c>
      <c r="S21" s="35">
        <f>F21*Parametri!$B$12</f>
        <v>29280.6</v>
      </c>
      <c r="T21" s="35">
        <f>G21*Parametri!$B$13</f>
        <v>38025.9</v>
      </c>
      <c r="U21" s="36">
        <f>IF(J21="si",Parametri!$B$14,0)</f>
        <v>0</v>
      </c>
      <c r="V21" s="36">
        <f>IF(K21="si",Parametri!$B$15,0)</f>
        <v>0</v>
      </c>
      <c r="W21" s="36">
        <f>IF(L21="si",Parametri!$B$16,0)</f>
        <v>0</v>
      </c>
      <c r="X21" s="37">
        <f>IF(M21="si",Parametri!$B$17,0)</f>
        <v>0</v>
      </c>
      <c r="Y21" s="36">
        <f t="shared" si="2"/>
        <v>110038.53</v>
      </c>
      <c r="Z21" s="36">
        <f t="shared" si="3"/>
        <v>10289.63</v>
      </c>
    </row>
    <row r="22" spans="1:26" ht="12.75">
      <c r="A22" s="45">
        <v>21</v>
      </c>
      <c r="B22" s="56" t="s">
        <v>1252</v>
      </c>
      <c r="C22" s="45" t="s">
        <v>1253</v>
      </c>
      <c r="D22" s="60" t="s">
        <v>1254</v>
      </c>
      <c r="E22" s="60" t="s">
        <v>239</v>
      </c>
      <c r="F22" s="1">
        <v>98</v>
      </c>
      <c r="G22" s="1">
        <v>98</v>
      </c>
      <c r="H22" s="1">
        <v>112</v>
      </c>
      <c r="I22" s="1">
        <v>56</v>
      </c>
      <c r="J22" s="66"/>
      <c r="K22" s="66"/>
      <c r="L22" s="66"/>
      <c r="M22" s="66"/>
      <c r="N22" s="35">
        <f>H22*Parametri!$B$3</f>
        <v>18317.600000000002</v>
      </c>
      <c r="O22" s="35">
        <f>I22*Parametri!$B$4</f>
        <v>6498.240000000001</v>
      </c>
      <c r="P22" s="35">
        <f>F22*Parametri!$B$7</f>
        <v>5402.740000000001</v>
      </c>
      <c r="Q22" s="35">
        <f>F22*Parametri!$B$8</f>
        <v>13920.900000000001</v>
      </c>
      <c r="R22" s="35">
        <f>I22*Parametri!$B$9</f>
        <v>5227.599999999999</v>
      </c>
      <c r="S22" s="35">
        <f>F22*Parametri!$B$12</f>
        <v>31883.319999999996</v>
      </c>
      <c r="T22" s="35">
        <f>G22*Parametri!$B$13</f>
        <v>41405.979999999996</v>
      </c>
      <c r="U22" s="36">
        <f>IF(J22="si",Parametri!$B$14,0)</f>
        <v>0</v>
      </c>
      <c r="V22" s="36">
        <f>IF(K22="si",Parametri!$B$15,0)</f>
        <v>0</v>
      </c>
      <c r="W22" s="36">
        <f>IF(L22="si",Parametri!$B$16,0)</f>
        <v>0</v>
      </c>
      <c r="X22" s="37">
        <f>IF(M22="si",Parametri!$B$17,0)</f>
        <v>0</v>
      </c>
      <c r="Y22" s="36">
        <f t="shared" si="2"/>
        <v>122656.38</v>
      </c>
      <c r="Z22" s="36">
        <f t="shared" si="3"/>
        <v>11469.52</v>
      </c>
    </row>
    <row r="23" spans="1:26" ht="12.75">
      <c r="A23" s="45">
        <v>22</v>
      </c>
      <c r="B23" s="56" t="s">
        <v>1255</v>
      </c>
      <c r="C23" s="45" t="s">
        <v>1253</v>
      </c>
      <c r="D23" s="45" t="s">
        <v>1256</v>
      </c>
      <c r="E23" s="60" t="s">
        <v>248</v>
      </c>
      <c r="F23" s="1">
        <v>95</v>
      </c>
      <c r="G23" s="1">
        <v>95</v>
      </c>
      <c r="H23" s="1">
        <v>122</v>
      </c>
      <c r="I23" s="1">
        <v>59</v>
      </c>
      <c r="J23" s="66"/>
      <c r="K23" s="66"/>
      <c r="L23" s="66"/>
      <c r="M23" s="66"/>
      <c r="N23" s="35">
        <f>H23*Parametri!$B$3</f>
        <v>19953.100000000002</v>
      </c>
      <c r="O23" s="35">
        <f>I23*Parametri!$B$4</f>
        <v>6846.360000000001</v>
      </c>
      <c r="P23" s="35">
        <f>F23*Parametri!$B$7</f>
        <v>5237.35</v>
      </c>
      <c r="Q23" s="35">
        <f>F23*Parametri!$B$8</f>
        <v>13494.750000000002</v>
      </c>
      <c r="R23" s="35">
        <f>I23*Parametri!$B$9</f>
        <v>5507.65</v>
      </c>
      <c r="S23" s="35">
        <f>F23*Parametri!$B$12</f>
        <v>30907.3</v>
      </c>
      <c r="T23" s="35">
        <f>G23*Parametri!$B$13</f>
        <v>40138.45</v>
      </c>
      <c r="U23" s="36">
        <f>IF(J23="si",Parametri!$B$14,0)</f>
        <v>0</v>
      </c>
      <c r="V23" s="36">
        <f>IF(K23="si",Parametri!$B$15,0)</f>
        <v>0</v>
      </c>
      <c r="W23" s="36">
        <f>IF(L23="si",Parametri!$B$16,0)</f>
        <v>0</v>
      </c>
      <c r="X23" s="37">
        <f>IF(M23="si",Parametri!$B$17,0)</f>
        <v>0</v>
      </c>
      <c r="Y23" s="36">
        <f t="shared" si="2"/>
        <v>122084.96</v>
      </c>
      <c r="Z23" s="36">
        <f t="shared" si="3"/>
        <v>11416.09</v>
      </c>
    </row>
    <row r="24" spans="1:26" ht="12.75">
      <c r="A24" s="45">
        <v>23</v>
      </c>
      <c r="B24" s="56" t="s">
        <v>1257</v>
      </c>
      <c r="C24" s="60" t="s">
        <v>1227</v>
      </c>
      <c r="D24" s="60" t="s">
        <v>1258</v>
      </c>
      <c r="E24" s="60" t="s">
        <v>1013</v>
      </c>
      <c r="F24" s="1">
        <v>78</v>
      </c>
      <c r="G24" s="1">
        <v>78</v>
      </c>
      <c r="H24" s="1">
        <v>111</v>
      </c>
      <c r="I24" s="1">
        <v>37</v>
      </c>
      <c r="J24" s="66"/>
      <c r="K24" s="66"/>
      <c r="L24" s="66"/>
      <c r="M24" s="66"/>
      <c r="N24" s="35">
        <f>H24*Parametri!$B$3</f>
        <v>18154.050000000003</v>
      </c>
      <c r="O24" s="35">
        <f>I24*Parametri!$B$4</f>
        <v>4293.4800000000005</v>
      </c>
      <c r="P24" s="35">
        <f>F24*Parametri!$B$7</f>
        <v>4300.14</v>
      </c>
      <c r="Q24" s="35">
        <f>F24*Parametri!$B$8</f>
        <v>11079.900000000001</v>
      </c>
      <c r="R24" s="35">
        <f>I24*Parametri!$B$9</f>
        <v>3453.95</v>
      </c>
      <c r="S24" s="35">
        <f>F24*Parametri!$B$12</f>
        <v>25376.519999999997</v>
      </c>
      <c r="T24" s="35">
        <f>G24*Parametri!$B$13</f>
        <v>32955.78</v>
      </c>
      <c r="U24" s="36">
        <f>IF(J24="si",Parametri!$B$14,0)</f>
        <v>0</v>
      </c>
      <c r="V24" s="36">
        <f>IF(K24="si",Parametri!$B$15,0)</f>
        <v>0</v>
      </c>
      <c r="W24" s="36">
        <f>IF(L24="si",Parametri!$B$16,0)</f>
        <v>0</v>
      </c>
      <c r="X24" s="37">
        <f>IF(M24="si",Parametri!$B$17,0)</f>
        <v>0</v>
      </c>
      <c r="Y24" s="36">
        <f t="shared" si="2"/>
        <v>99613.82</v>
      </c>
      <c r="Z24" s="36">
        <f t="shared" si="3"/>
        <v>9314.82</v>
      </c>
    </row>
    <row r="25" spans="1:26" ht="12.75">
      <c r="A25" s="45">
        <v>24</v>
      </c>
      <c r="B25" s="56" t="s">
        <v>1259</v>
      </c>
      <c r="C25" s="60" t="s">
        <v>1214</v>
      </c>
      <c r="D25" s="60" t="s">
        <v>1260</v>
      </c>
      <c r="E25" s="60" t="s">
        <v>1018</v>
      </c>
      <c r="F25" s="1">
        <v>160</v>
      </c>
      <c r="G25" s="1">
        <v>160</v>
      </c>
      <c r="H25" s="1">
        <v>187</v>
      </c>
      <c r="I25" s="1">
        <v>56</v>
      </c>
      <c r="J25" s="66"/>
      <c r="K25" s="66"/>
      <c r="L25" s="66"/>
      <c r="M25" s="108" t="s">
        <v>83</v>
      </c>
      <c r="N25" s="35">
        <f>H25*Parametri!$B$3</f>
        <v>30583.850000000002</v>
      </c>
      <c r="O25" s="35">
        <f>I25*Parametri!$B$4</f>
        <v>6498.240000000001</v>
      </c>
      <c r="P25" s="35">
        <f>F25*Parametri!$B$7</f>
        <v>8820.800000000001</v>
      </c>
      <c r="Q25" s="35">
        <f>F25*Parametri!$B$8</f>
        <v>22728</v>
      </c>
      <c r="R25" s="35">
        <f>I25*Parametri!$B$9</f>
        <v>5227.599999999999</v>
      </c>
      <c r="S25" s="35">
        <f>F25*Parametri!$B$12</f>
        <v>52054.399999999994</v>
      </c>
      <c r="T25" s="35">
        <f>G25*Parametri!$B$13</f>
        <v>67601.6</v>
      </c>
      <c r="U25" s="36">
        <f>IF(J25="si",Parametri!$B$14,0)</f>
        <v>0</v>
      </c>
      <c r="V25" s="36">
        <f>IF(K25="si",Parametri!$B$15,0)</f>
        <v>0</v>
      </c>
      <c r="W25" s="36">
        <f>IF(L25="si",Parametri!$B$16,0)</f>
        <v>0</v>
      </c>
      <c r="X25" s="37">
        <f>IF(M25="si",Parametri!$B$17,0)</f>
        <v>938.92</v>
      </c>
      <c r="Y25" s="36">
        <f t="shared" si="2"/>
        <v>194453.41000000003</v>
      </c>
      <c r="Z25" s="36">
        <f t="shared" si="3"/>
        <v>18183.21</v>
      </c>
    </row>
    <row r="26" spans="1:26" ht="12.75">
      <c r="A26" s="45">
        <v>25</v>
      </c>
      <c r="B26" s="56" t="s">
        <v>1261</v>
      </c>
      <c r="C26" s="60" t="s">
        <v>1227</v>
      </c>
      <c r="D26" s="60" t="s">
        <v>1160</v>
      </c>
      <c r="E26" s="60" t="s">
        <v>1018</v>
      </c>
      <c r="F26" s="1">
        <v>136</v>
      </c>
      <c r="G26" s="1">
        <v>136</v>
      </c>
      <c r="H26" s="1">
        <v>166</v>
      </c>
      <c r="I26" s="1">
        <v>64</v>
      </c>
      <c r="J26" s="66"/>
      <c r="K26" s="66"/>
      <c r="L26" s="66"/>
      <c r="M26" s="108" t="s">
        <v>83</v>
      </c>
      <c r="N26" s="35">
        <f>H26*Parametri!$B$3</f>
        <v>27149.300000000003</v>
      </c>
      <c r="O26" s="35">
        <f>I26*Parametri!$B$4</f>
        <v>7426.56</v>
      </c>
      <c r="P26" s="35">
        <f>F26*Parametri!$B$7</f>
        <v>7497.68</v>
      </c>
      <c r="Q26" s="35">
        <f>F26*Parametri!$B$8</f>
        <v>19318.800000000003</v>
      </c>
      <c r="R26" s="35">
        <f>I26*Parametri!$B$9</f>
        <v>5974.4</v>
      </c>
      <c r="S26" s="35">
        <f>F26*Parametri!$B$12</f>
        <v>44246.24</v>
      </c>
      <c r="T26" s="35">
        <f>G26*Parametri!$B$13</f>
        <v>57461.36</v>
      </c>
      <c r="U26" s="36">
        <f>IF(J26="si",Parametri!$B$14,0)</f>
        <v>0</v>
      </c>
      <c r="V26" s="36">
        <f>IF(K26="si",Parametri!$B$15,0)</f>
        <v>0</v>
      </c>
      <c r="W26" s="36">
        <f>IF(L26="si",Parametri!$B$16,0)</f>
        <v>0</v>
      </c>
      <c r="X26" s="37">
        <f>IF(M26="si",Parametri!$B$17,0)</f>
        <v>938.92</v>
      </c>
      <c r="Y26" s="36">
        <f t="shared" si="2"/>
        <v>170013.26000000004</v>
      </c>
      <c r="Z26" s="36">
        <f t="shared" si="3"/>
        <v>15897.83</v>
      </c>
    </row>
    <row r="27" spans="1:26" ht="12.75">
      <c r="A27" s="45">
        <v>26</v>
      </c>
      <c r="B27" s="56" t="s">
        <v>1262</v>
      </c>
      <c r="C27" s="45" t="s">
        <v>1253</v>
      </c>
      <c r="D27" s="45" t="s">
        <v>1263</v>
      </c>
      <c r="E27" s="60" t="s">
        <v>1264</v>
      </c>
      <c r="F27" s="1">
        <v>65</v>
      </c>
      <c r="G27" s="1">
        <v>65</v>
      </c>
      <c r="H27" s="1">
        <v>81</v>
      </c>
      <c r="I27" s="1">
        <v>37</v>
      </c>
      <c r="J27" s="66"/>
      <c r="K27" s="66"/>
      <c r="L27" s="66"/>
      <c r="M27" s="66"/>
      <c r="N27" s="35">
        <f>H27*Parametri!$B$3</f>
        <v>13247.550000000001</v>
      </c>
      <c r="O27" s="35">
        <f>I27*Parametri!$B$4</f>
        <v>4293.4800000000005</v>
      </c>
      <c r="P27" s="35">
        <f>F27*Parametri!$B$7</f>
        <v>3583.4500000000003</v>
      </c>
      <c r="Q27" s="35">
        <f>F27*Parametri!$B$8</f>
        <v>9233.25</v>
      </c>
      <c r="R27" s="35">
        <f>I27*Parametri!$B$9</f>
        <v>3453.95</v>
      </c>
      <c r="S27" s="35">
        <f>F27*Parametri!$B$12</f>
        <v>21147.1</v>
      </c>
      <c r="T27" s="35">
        <f>G27*Parametri!$B$13</f>
        <v>27463.149999999998</v>
      </c>
      <c r="U27" s="36">
        <f>IF(J27="si",Parametri!$B$14,0)</f>
        <v>0</v>
      </c>
      <c r="V27" s="36">
        <f>IF(K27="si",Parametri!$B$15,0)</f>
        <v>0</v>
      </c>
      <c r="W27" s="36">
        <f>IF(L27="si",Parametri!$B$16,0)</f>
        <v>0</v>
      </c>
      <c r="X27" s="37">
        <f>IF(M27="si",Parametri!$B$17,0)</f>
        <v>0</v>
      </c>
      <c r="Y27" s="36">
        <f t="shared" si="2"/>
        <v>82421.93</v>
      </c>
      <c r="Z27" s="36">
        <f t="shared" si="3"/>
        <v>7707.22</v>
      </c>
    </row>
    <row r="28" spans="1:26" ht="12.75">
      <c r="A28" s="45">
        <v>27</v>
      </c>
      <c r="B28" s="56" t="s">
        <v>1265</v>
      </c>
      <c r="C28" s="60" t="s">
        <v>1227</v>
      </c>
      <c r="D28" s="60" t="s">
        <v>1104</v>
      </c>
      <c r="E28" s="60" t="s">
        <v>1032</v>
      </c>
      <c r="F28" s="1">
        <v>62</v>
      </c>
      <c r="G28" s="1">
        <v>62</v>
      </c>
      <c r="H28" s="1">
        <v>76</v>
      </c>
      <c r="I28" s="1">
        <v>31</v>
      </c>
      <c r="J28" s="66"/>
      <c r="K28" s="66"/>
      <c r="L28" s="66"/>
      <c r="M28" s="66"/>
      <c r="N28" s="35">
        <f>H28*Parametri!$B$3</f>
        <v>12429.800000000001</v>
      </c>
      <c r="O28" s="35">
        <f>I28*Parametri!$B$4</f>
        <v>3597.2400000000002</v>
      </c>
      <c r="P28" s="35">
        <f>F28*Parametri!$B$7</f>
        <v>3418.06</v>
      </c>
      <c r="Q28" s="35">
        <f>F28*Parametri!$B$8</f>
        <v>8807.1</v>
      </c>
      <c r="R28" s="35">
        <f>I28*Parametri!$B$9</f>
        <v>2893.85</v>
      </c>
      <c r="S28" s="35">
        <f>F28*Parametri!$B$12</f>
        <v>20171.079999999998</v>
      </c>
      <c r="T28" s="35">
        <f>G28*Parametri!$B$13</f>
        <v>26195.62</v>
      </c>
      <c r="U28" s="36">
        <f>IF(J28="si",Parametri!$B$14,0)</f>
        <v>0</v>
      </c>
      <c r="V28" s="36">
        <f>IF(K28="si",Parametri!$B$15,0)</f>
        <v>0</v>
      </c>
      <c r="W28" s="36">
        <f>IF(L28="si",Parametri!$B$16,0)</f>
        <v>0</v>
      </c>
      <c r="X28" s="37">
        <f>IF(M28="si",Parametri!$B$17,0)</f>
        <v>0</v>
      </c>
      <c r="Y28" s="36">
        <f t="shared" si="2"/>
        <v>77512.75</v>
      </c>
      <c r="Z28" s="36">
        <f t="shared" si="3"/>
        <v>7248.17</v>
      </c>
    </row>
    <row r="29" spans="1:26" ht="12.75">
      <c r="A29" s="45">
        <v>28</v>
      </c>
      <c r="B29" s="56" t="s">
        <v>1266</v>
      </c>
      <c r="C29" s="60" t="s">
        <v>1214</v>
      </c>
      <c r="D29" s="60" t="s">
        <v>1267</v>
      </c>
      <c r="E29" s="60" t="s">
        <v>1040</v>
      </c>
      <c r="F29" s="1">
        <v>59</v>
      </c>
      <c r="G29" s="1">
        <v>59</v>
      </c>
      <c r="H29" s="1">
        <v>71</v>
      </c>
      <c r="I29" s="1">
        <v>24</v>
      </c>
      <c r="J29" s="66"/>
      <c r="K29" s="66"/>
      <c r="L29" s="66"/>
      <c r="M29" s="66"/>
      <c r="N29" s="35">
        <f>H29*Parametri!$B$3</f>
        <v>11612.050000000001</v>
      </c>
      <c r="O29" s="35">
        <f>I29*Parametri!$B$4</f>
        <v>2784.96</v>
      </c>
      <c r="P29" s="35">
        <f>F29*Parametri!$B$7</f>
        <v>3252.67</v>
      </c>
      <c r="Q29" s="35">
        <f>F29*Parametri!$B$8</f>
        <v>8380.95</v>
      </c>
      <c r="R29" s="35">
        <f>I29*Parametri!$B$9</f>
        <v>2240.3999999999996</v>
      </c>
      <c r="S29" s="35">
        <f>F29*Parametri!$B$12</f>
        <v>19195.059999999998</v>
      </c>
      <c r="T29" s="35">
        <f>G29*Parametri!$B$13</f>
        <v>24928.09</v>
      </c>
      <c r="U29" s="36">
        <f>IF(J29="si",Parametri!$B$14,0)</f>
        <v>0</v>
      </c>
      <c r="V29" s="36">
        <f>IF(K29="si",Parametri!$B$15,0)</f>
        <v>0</v>
      </c>
      <c r="W29" s="36">
        <f>IF(L29="si",Parametri!$B$16,0)</f>
        <v>0</v>
      </c>
      <c r="X29" s="37">
        <f>IF(M29="si",Parametri!$B$17,0)</f>
        <v>0</v>
      </c>
      <c r="Y29" s="36">
        <f t="shared" si="2"/>
        <v>72394.18</v>
      </c>
      <c r="Z29" s="36">
        <f t="shared" si="3"/>
        <v>6769.53</v>
      </c>
    </row>
    <row r="30" spans="1:26" ht="12.75">
      <c r="A30" s="45">
        <v>29</v>
      </c>
      <c r="B30" s="56" t="s">
        <v>1268</v>
      </c>
      <c r="C30" s="60" t="s">
        <v>1227</v>
      </c>
      <c r="D30" s="60" t="s">
        <v>1269</v>
      </c>
      <c r="E30" s="60" t="s">
        <v>1040</v>
      </c>
      <c r="F30" s="1">
        <v>68</v>
      </c>
      <c r="G30" s="1">
        <v>68</v>
      </c>
      <c r="H30" s="1">
        <v>78</v>
      </c>
      <c r="I30" s="1">
        <v>34</v>
      </c>
      <c r="J30" s="66"/>
      <c r="K30" s="66"/>
      <c r="L30" s="66"/>
      <c r="M30" s="113"/>
      <c r="N30" s="35">
        <f>H30*Parametri!$B$3</f>
        <v>12756.900000000001</v>
      </c>
      <c r="O30" s="35">
        <f>I30*Parametri!$B$4</f>
        <v>3945.36</v>
      </c>
      <c r="P30" s="35">
        <f>F30*Parametri!$B$7</f>
        <v>3748.84</v>
      </c>
      <c r="Q30" s="35">
        <f>F30*Parametri!$B$8</f>
        <v>9659.400000000001</v>
      </c>
      <c r="R30" s="35">
        <f>I30*Parametri!$B$9</f>
        <v>3173.8999999999996</v>
      </c>
      <c r="S30" s="35">
        <f>F30*Parametri!$B$12</f>
        <v>22123.12</v>
      </c>
      <c r="T30" s="35">
        <f>G30*Parametri!$B$13</f>
        <v>28730.68</v>
      </c>
      <c r="U30" s="36">
        <f>IF(J30="si",Parametri!$B$14,0)</f>
        <v>0</v>
      </c>
      <c r="V30" s="36">
        <f>IF(K30="si",Parametri!$B$15,0)</f>
        <v>0</v>
      </c>
      <c r="W30" s="36">
        <f>IF(L30="si",Parametri!$B$16,0)</f>
        <v>0</v>
      </c>
      <c r="X30" s="37">
        <f>IF(M30="si",Parametri!$B$17,0)</f>
        <v>0</v>
      </c>
      <c r="Y30" s="36">
        <f t="shared" si="2"/>
        <v>84138.20000000001</v>
      </c>
      <c r="Z30" s="36">
        <f t="shared" si="3"/>
        <v>7867.71</v>
      </c>
    </row>
    <row r="31" spans="1:26" ht="12.75">
      <c r="A31" s="45">
        <v>30</v>
      </c>
      <c r="B31" s="56" t="s">
        <v>1270</v>
      </c>
      <c r="C31" s="60" t="s">
        <v>1227</v>
      </c>
      <c r="D31" s="60" t="s">
        <v>1271</v>
      </c>
      <c r="E31" s="60" t="s">
        <v>1272</v>
      </c>
      <c r="F31" s="1">
        <v>46</v>
      </c>
      <c r="G31" s="1">
        <v>46</v>
      </c>
      <c r="H31" s="1">
        <v>43</v>
      </c>
      <c r="I31" s="1">
        <v>24</v>
      </c>
      <c r="J31" s="66"/>
      <c r="K31" s="66"/>
      <c r="L31" s="66"/>
      <c r="M31" s="66"/>
      <c r="N31" s="35">
        <f>H31*Parametri!$B$3</f>
        <v>7032.650000000001</v>
      </c>
      <c r="O31" s="35">
        <f>I31*Parametri!$B$4</f>
        <v>2784.96</v>
      </c>
      <c r="P31" s="35">
        <f>F31*Parametri!$B$7</f>
        <v>2535.98</v>
      </c>
      <c r="Q31" s="35">
        <f>F31*Parametri!$B$8</f>
        <v>6534.3</v>
      </c>
      <c r="R31" s="35">
        <f>I31*Parametri!$B$9</f>
        <v>2240.3999999999996</v>
      </c>
      <c r="S31" s="35">
        <f>F31*Parametri!$B$12</f>
        <v>14965.64</v>
      </c>
      <c r="T31" s="35">
        <f>G31*Parametri!$B$13</f>
        <v>19435.46</v>
      </c>
      <c r="U31" s="36">
        <f>IF(J31="si",Parametri!$B$14,0)</f>
        <v>0</v>
      </c>
      <c r="V31" s="36">
        <f>IF(K31="si",Parametri!$B$15,0)</f>
        <v>0</v>
      </c>
      <c r="W31" s="36">
        <f>IF(L31="si",Parametri!$B$16,0)</f>
        <v>0</v>
      </c>
      <c r="X31" s="37">
        <f>IF(M31="si",Parametri!$B$17,0)</f>
        <v>0</v>
      </c>
      <c r="Y31" s="36">
        <f t="shared" si="2"/>
        <v>55529.39</v>
      </c>
      <c r="Z31" s="36">
        <f t="shared" si="3"/>
        <v>5192.52</v>
      </c>
    </row>
    <row r="32" spans="1:26" ht="12.75">
      <c r="A32" s="45">
        <v>31</v>
      </c>
      <c r="B32" s="56" t="s">
        <v>1273</v>
      </c>
      <c r="C32" s="45" t="s">
        <v>1253</v>
      </c>
      <c r="D32" s="45" t="s">
        <v>1274</v>
      </c>
      <c r="E32" s="60" t="s">
        <v>1272</v>
      </c>
      <c r="F32" s="1">
        <v>100</v>
      </c>
      <c r="G32" s="1">
        <v>100</v>
      </c>
      <c r="H32" s="1">
        <v>111</v>
      </c>
      <c r="I32" s="1">
        <v>55</v>
      </c>
      <c r="J32" s="66"/>
      <c r="K32" s="66"/>
      <c r="L32" s="66"/>
      <c r="M32" s="66"/>
      <c r="N32" s="35">
        <f>H32*Parametri!$B$3</f>
        <v>18154.050000000003</v>
      </c>
      <c r="O32" s="35">
        <f>I32*Parametri!$B$4</f>
        <v>6382.200000000001</v>
      </c>
      <c r="P32" s="35">
        <f>F32*Parametri!$B$7</f>
        <v>5513</v>
      </c>
      <c r="Q32" s="35">
        <f>F32*Parametri!$B$8</f>
        <v>14205.000000000002</v>
      </c>
      <c r="R32" s="35">
        <f>I32*Parametri!$B$9</f>
        <v>5134.25</v>
      </c>
      <c r="S32" s="35">
        <f>F32*Parametri!$B$12</f>
        <v>32533.999999999996</v>
      </c>
      <c r="T32" s="35">
        <f>G32*Parametri!$B$13</f>
        <v>42251</v>
      </c>
      <c r="U32" s="36">
        <f>IF(J32="si",Parametri!$B$14,0)</f>
        <v>0</v>
      </c>
      <c r="V32" s="36">
        <f>IF(K32="si",Parametri!$B$15,0)</f>
        <v>0</v>
      </c>
      <c r="W32" s="36">
        <f>IF(L32="si",Parametri!$B$16,0)</f>
        <v>0</v>
      </c>
      <c r="X32" s="37">
        <f>IF(M32="si",Parametri!$B$17,0)</f>
        <v>0</v>
      </c>
      <c r="Y32" s="36">
        <f t="shared" si="2"/>
        <v>124173.5</v>
      </c>
      <c r="Z32" s="36">
        <f t="shared" si="3"/>
        <v>11611.38</v>
      </c>
    </row>
    <row r="33" spans="1:26" ht="12.75">
      <c r="A33" s="45">
        <v>32</v>
      </c>
      <c r="B33" s="106" t="s">
        <v>1330</v>
      </c>
      <c r="C33" s="107" t="s">
        <v>1253</v>
      </c>
      <c r="D33" s="107" t="s">
        <v>1331</v>
      </c>
      <c r="E33" s="101" t="s">
        <v>321</v>
      </c>
      <c r="F33" s="1">
        <v>55</v>
      </c>
      <c r="G33" s="1">
        <v>55</v>
      </c>
      <c r="H33" s="1">
        <v>68</v>
      </c>
      <c r="I33" s="1">
        <v>33</v>
      </c>
      <c r="J33" s="66"/>
      <c r="K33" s="66"/>
      <c r="L33" s="66"/>
      <c r="M33" s="66"/>
      <c r="N33" s="35">
        <f>H33*Parametri!$B$3</f>
        <v>11121.400000000001</v>
      </c>
      <c r="O33" s="35">
        <f>I33*Parametri!$B$4</f>
        <v>3829.32</v>
      </c>
      <c r="P33" s="35">
        <f>F33*Parametri!$B$7</f>
        <v>3032.15</v>
      </c>
      <c r="Q33" s="35">
        <f>F33*Parametri!$B$8</f>
        <v>7812.750000000001</v>
      </c>
      <c r="R33" s="35">
        <f>I33*Parametri!$B$9</f>
        <v>3080.5499999999997</v>
      </c>
      <c r="S33" s="35">
        <f>F33*Parametri!$B$12</f>
        <v>17893.699999999997</v>
      </c>
      <c r="T33" s="35">
        <f>G33*Parametri!$B$13</f>
        <v>23238.05</v>
      </c>
      <c r="U33" s="36">
        <f>IF(J33="si",Parametri!$B$14,0)</f>
        <v>0</v>
      </c>
      <c r="V33" s="36">
        <f>IF(K33="si",Parametri!$B$15,0)</f>
        <v>0</v>
      </c>
      <c r="W33" s="36">
        <f>IF(L33="si",Parametri!$B$16,0)</f>
        <v>0</v>
      </c>
      <c r="X33" s="37">
        <f>IF(M33="si",Parametri!$B$17,0)</f>
        <v>0</v>
      </c>
      <c r="Y33" s="36">
        <f t="shared" si="2"/>
        <v>70007.92</v>
      </c>
      <c r="Z33" s="36">
        <f t="shared" si="3"/>
        <v>6546.4</v>
      </c>
    </row>
    <row r="34" spans="1:26" ht="12.75">
      <c r="A34" s="45">
        <v>33</v>
      </c>
      <c r="B34" s="56" t="s">
        <v>1275</v>
      </c>
      <c r="C34" s="60" t="s">
        <v>1214</v>
      </c>
      <c r="D34" s="60" t="s">
        <v>1276</v>
      </c>
      <c r="E34" s="60" t="s">
        <v>1048</v>
      </c>
      <c r="F34" s="1">
        <v>109</v>
      </c>
      <c r="G34" s="1">
        <v>109</v>
      </c>
      <c r="H34" s="1">
        <v>135</v>
      </c>
      <c r="I34" s="1">
        <v>37</v>
      </c>
      <c r="J34" s="66"/>
      <c r="K34" s="66"/>
      <c r="L34" s="66"/>
      <c r="M34" s="108" t="s">
        <v>83</v>
      </c>
      <c r="N34" s="35">
        <f>H34*Parametri!$B$3</f>
        <v>22079.25</v>
      </c>
      <c r="O34" s="35">
        <f>I34*Parametri!$B$4</f>
        <v>4293.4800000000005</v>
      </c>
      <c r="P34" s="35">
        <f>F34*Parametri!$B$7</f>
        <v>6009.17</v>
      </c>
      <c r="Q34" s="35">
        <f>F34*Parametri!$B$8</f>
        <v>15483.45</v>
      </c>
      <c r="R34" s="35">
        <f>I34*Parametri!$B$9</f>
        <v>3453.95</v>
      </c>
      <c r="S34" s="35">
        <f>F34*Parametri!$B$12</f>
        <v>35462.06</v>
      </c>
      <c r="T34" s="35">
        <f>G34*Parametri!$B$13</f>
        <v>46053.59</v>
      </c>
      <c r="U34" s="36">
        <f>IF(J34="si",Parametri!$B$14,0)</f>
        <v>0</v>
      </c>
      <c r="V34" s="36">
        <f>IF(K34="si",Parametri!$B$15,0)</f>
        <v>0</v>
      </c>
      <c r="W34" s="36">
        <f>IF(L34="si",Parametri!$B$16,0)</f>
        <v>0</v>
      </c>
      <c r="X34" s="37">
        <f>IF(M34="si",Parametri!$B$17,0)</f>
        <v>938.92</v>
      </c>
      <c r="Y34" s="36">
        <f t="shared" si="2"/>
        <v>133773.87000000002</v>
      </c>
      <c r="Z34" s="36">
        <f t="shared" si="3"/>
        <v>12509.11</v>
      </c>
    </row>
    <row r="35" spans="1:26" ht="12.75">
      <c r="A35" s="45">
        <v>34</v>
      </c>
      <c r="B35" s="56" t="s">
        <v>1277</v>
      </c>
      <c r="C35" s="60" t="s">
        <v>1214</v>
      </c>
      <c r="D35" s="60" t="s">
        <v>1278</v>
      </c>
      <c r="E35" s="60" t="s">
        <v>1059</v>
      </c>
      <c r="F35" s="1">
        <v>75</v>
      </c>
      <c r="G35" s="1">
        <v>75</v>
      </c>
      <c r="H35" s="1">
        <v>87</v>
      </c>
      <c r="I35" s="1">
        <v>24</v>
      </c>
      <c r="J35" s="66"/>
      <c r="K35" s="66"/>
      <c r="L35" s="66"/>
      <c r="M35" s="66"/>
      <c r="N35" s="35">
        <f>H35*Parametri!$B$3</f>
        <v>14228.85</v>
      </c>
      <c r="O35" s="35">
        <f>I35*Parametri!$B$4</f>
        <v>2784.96</v>
      </c>
      <c r="P35" s="35">
        <f>F35*Parametri!$B$7</f>
        <v>4134.75</v>
      </c>
      <c r="Q35" s="35">
        <f>F35*Parametri!$B$8</f>
        <v>10653.75</v>
      </c>
      <c r="R35" s="35">
        <f>I35*Parametri!$B$9</f>
        <v>2240.3999999999996</v>
      </c>
      <c r="S35" s="35">
        <f>F35*Parametri!$B$12</f>
        <v>24400.499999999996</v>
      </c>
      <c r="T35" s="35">
        <f>G35*Parametri!$B$13</f>
        <v>31688.25</v>
      </c>
      <c r="U35" s="36">
        <f>IF(J35="si",Parametri!$B$14,0)</f>
        <v>0</v>
      </c>
      <c r="V35" s="36">
        <f>IF(K35="si",Parametri!$B$15,0)</f>
        <v>0</v>
      </c>
      <c r="W35" s="36">
        <f>IF(L35="si",Parametri!$B$16,0)</f>
        <v>0</v>
      </c>
      <c r="X35" s="37">
        <f>IF(M35="si",Parametri!$B$17,0)</f>
        <v>0</v>
      </c>
      <c r="Y35" s="36">
        <f t="shared" si="2"/>
        <v>90131.45999999999</v>
      </c>
      <c r="Z35" s="36">
        <f t="shared" si="3"/>
        <v>8428.13</v>
      </c>
    </row>
    <row r="36" spans="1:26" ht="12.75">
      <c r="A36" s="45">
        <v>35</v>
      </c>
      <c r="B36" s="56" t="s">
        <v>1279</v>
      </c>
      <c r="C36" s="60" t="s">
        <v>1227</v>
      </c>
      <c r="D36" s="60" t="s">
        <v>1280</v>
      </c>
      <c r="E36" s="60" t="s">
        <v>1059</v>
      </c>
      <c r="F36" s="1">
        <v>71</v>
      </c>
      <c r="G36" s="1">
        <v>71</v>
      </c>
      <c r="H36" s="1">
        <v>93</v>
      </c>
      <c r="I36" s="1">
        <v>32</v>
      </c>
      <c r="J36" s="66"/>
      <c r="K36" s="66"/>
      <c r="L36" s="66"/>
      <c r="M36" s="66"/>
      <c r="N36" s="35">
        <f>H36*Parametri!$B$3</f>
        <v>15210.150000000001</v>
      </c>
      <c r="O36" s="35">
        <f>I36*Parametri!$B$4</f>
        <v>3713.28</v>
      </c>
      <c r="P36" s="35">
        <f>F36*Parametri!$B$7</f>
        <v>3914.23</v>
      </c>
      <c r="Q36" s="35">
        <f>F36*Parametri!$B$8</f>
        <v>10085.550000000001</v>
      </c>
      <c r="R36" s="35">
        <f>I36*Parametri!$B$9</f>
        <v>2987.2</v>
      </c>
      <c r="S36" s="35">
        <f>F36*Parametri!$B$12</f>
        <v>23099.14</v>
      </c>
      <c r="T36" s="35">
        <f>G36*Parametri!$B$13</f>
        <v>29998.21</v>
      </c>
      <c r="U36" s="36">
        <f>IF(J36="si",Parametri!$B$14,0)</f>
        <v>0</v>
      </c>
      <c r="V36" s="36">
        <f>IF(K36="si",Parametri!$B$15,0)</f>
        <v>0</v>
      </c>
      <c r="W36" s="36">
        <f>IF(L36="si",Parametri!$B$16,0)</f>
        <v>0</v>
      </c>
      <c r="X36" s="37">
        <f>IF(M36="si",Parametri!$B$17,0)</f>
        <v>0</v>
      </c>
      <c r="Y36" s="36">
        <f t="shared" si="2"/>
        <v>89007.76</v>
      </c>
      <c r="Z36" s="36">
        <f t="shared" si="3"/>
        <v>8323.06</v>
      </c>
    </row>
    <row r="37" spans="1:26" ht="12.75">
      <c r="A37" s="45">
        <v>36</v>
      </c>
      <c r="B37" s="56" t="s">
        <v>1281</v>
      </c>
      <c r="C37" s="60" t="s">
        <v>1214</v>
      </c>
      <c r="D37" s="60" t="s">
        <v>1003</v>
      </c>
      <c r="E37" s="60" t="s">
        <v>1062</v>
      </c>
      <c r="F37" s="1">
        <v>71</v>
      </c>
      <c r="G37" s="1">
        <v>71</v>
      </c>
      <c r="H37" s="1">
        <v>93</v>
      </c>
      <c r="I37" s="1">
        <v>25</v>
      </c>
      <c r="J37" s="66"/>
      <c r="K37" s="66"/>
      <c r="L37" s="66"/>
      <c r="M37" s="108" t="s">
        <v>83</v>
      </c>
      <c r="N37" s="35">
        <f>H37*Parametri!$B$3</f>
        <v>15210.150000000001</v>
      </c>
      <c r="O37" s="35">
        <f>I37*Parametri!$B$4</f>
        <v>2901</v>
      </c>
      <c r="P37" s="35">
        <f>F37*Parametri!$B$7</f>
        <v>3914.23</v>
      </c>
      <c r="Q37" s="35">
        <f>F37*Parametri!$B$8</f>
        <v>10085.550000000001</v>
      </c>
      <c r="R37" s="35">
        <f>I37*Parametri!$B$9</f>
        <v>2333.75</v>
      </c>
      <c r="S37" s="35">
        <f>F37*Parametri!$B$12</f>
        <v>23099.14</v>
      </c>
      <c r="T37" s="35">
        <f>G37*Parametri!$B$13</f>
        <v>29998.21</v>
      </c>
      <c r="U37" s="36">
        <f>IF(J37="si",Parametri!$B$14,0)</f>
        <v>0</v>
      </c>
      <c r="V37" s="36">
        <f>IF(K37="si",Parametri!$B$15,0)</f>
        <v>0</v>
      </c>
      <c r="W37" s="36">
        <f>IF(L37="si",Parametri!$B$16,0)</f>
        <v>0</v>
      </c>
      <c r="X37" s="37">
        <f>IF(M37="si",Parametri!$B$17,0)</f>
        <v>938.92</v>
      </c>
      <c r="Y37" s="36">
        <f>SUM(N37:X37)</f>
        <v>88480.95</v>
      </c>
      <c r="Z37" s="36">
        <f>ROUND((Y37/90.9*100)*8.5%,2)</f>
        <v>8273.8</v>
      </c>
    </row>
    <row r="38" spans="1:26" ht="12.75">
      <c r="A38" s="45">
        <v>37</v>
      </c>
      <c r="B38" s="56" t="s">
        <v>1282</v>
      </c>
      <c r="C38" s="45" t="s">
        <v>1253</v>
      </c>
      <c r="D38" s="45" t="s">
        <v>1283</v>
      </c>
      <c r="E38" s="60" t="s">
        <v>336</v>
      </c>
      <c r="F38" s="1">
        <v>79</v>
      </c>
      <c r="G38" s="1">
        <v>79</v>
      </c>
      <c r="H38" s="1">
        <v>108</v>
      </c>
      <c r="I38" s="1">
        <v>46</v>
      </c>
      <c r="J38" s="66"/>
      <c r="K38" s="66"/>
      <c r="L38" s="66"/>
      <c r="M38" s="66"/>
      <c r="N38" s="35">
        <f>H38*Parametri!$B$3</f>
        <v>17663.4</v>
      </c>
      <c r="O38" s="35">
        <f>I38*Parametri!$B$4</f>
        <v>5337.84</v>
      </c>
      <c r="P38" s="35">
        <f>F38*Parametri!$B$7</f>
        <v>4355.27</v>
      </c>
      <c r="Q38" s="35">
        <f>F38*Parametri!$B$8</f>
        <v>11221.95</v>
      </c>
      <c r="R38" s="35">
        <f>I38*Parametri!$B$9</f>
        <v>4294.099999999999</v>
      </c>
      <c r="S38" s="35">
        <f>F38*Parametri!$B$12</f>
        <v>25701.859999999997</v>
      </c>
      <c r="T38" s="35">
        <f>G38*Parametri!$B$13</f>
        <v>33378.29</v>
      </c>
      <c r="U38" s="36">
        <f>IF(J38="si",Parametri!$B$14,0)</f>
        <v>0</v>
      </c>
      <c r="V38" s="36">
        <f>IF(K38="si",Parametri!$B$15,0)</f>
        <v>0</v>
      </c>
      <c r="W38" s="36">
        <f>IF(L38="si",Parametri!$B$16,0)</f>
        <v>0</v>
      </c>
      <c r="X38" s="37">
        <f>IF(M38="si",Parametri!$B$17,0)</f>
        <v>0</v>
      </c>
      <c r="Y38" s="36">
        <f>SUM(N38:X38)</f>
        <v>101952.70999999999</v>
      </c>
      <c r="Z38" s="36">
        <f>ROUND((Y38/90.9*100)*8.5%,2)</f>
        <v>9533.53</v>
      </c>
    </row>
    <row r="39" spans="1:26" ht="12.75">
      <c r="A39" s="45">
        <v>38</v>
      </c>
      <c r="B39" s="56" t="s">
        <v>1284</v>
      </c>
      <c r="C39" s="60" t="s">
        <v>1227</v>
      </c>
      <c r="D39" s="60" t="s">
        <v>1285</v>
      </c>
      <c r="E39" s="60" t="s">
        <v>392</v>
      </c>
      <c r="F39" s="1">
        <v>97</v>
      </c>
      <c r="G39" s="1">
        <v>97</v>
      </c>
      <c r="H39" s="1">
        <v>123</v>
      </c>
      <c r="I39" s="1">
        <v>47</v>
      </c>
      <c r="J39" s="66"/>
      <c r="K39" s="66"/>
      <c r="L39" s="66"/>
      <c r="M39" s="66"/>
      <c r="N39" s="35">
        <f>H39*Parametri!$B$3</f>
        <v>20116.65</v>
      </c>
      <c r="O39" s="35">
        <f>I39*Parametri!$B$4</f>
        <v>5453.88</v>
      </c>
      <c r="P39" s="35">
        <f>F39*Parametri!$B$7</f>
        <v>5347.610000000001</v>
      </c>
      <c r="Q39" s="35">
        <f>F39*Parametri!$B$8</f>
        <v>13778.85</v>
      </c>
      <c r="R39" s="35">
        <f>I39*Parametri!$B$9</f>
        <v>4387.45</v>
      </c>
      <c r="S39" s="35">
        <f>F39*Parametri!$B$12</f>
        <v>31557.979999999996</v>
      </c>
      <c r="T39" s="35">
        <f>G39*Parametri!$B$13</f>
        <v>40983.47</v>
      </c>
      <c r="U39" s="36">
        <f>IF(J39="si",Parametri!$B$14,0)</f>
        <v>0</v>
      </c>
      <c r="V39" s="36">
        <f>IF(K39="si",Parametri!$B$15,0)</f>
        <v>0</v>
      </c>
      <c r="W39" s="36">
        <f>IF(L39="si",Parametri!$B$16,0)</f>
        <v>0</v>
      </c>
      <c r="X39" s="37">
        <f>IF(M39="si",Parametri!$B$17,0)</f>
        <v>0</v>
      </c>
      <c r="Y39" s="36">
        <f>SUM(N39:X39)</f>
        <v>121625.89</v>
      </c>
      <c r="Z39" s="36">
        <f>ROUND((Y39/90.9*100)*8.5%,2)</f>
        <v>11373.16</v>
      </c>
    </row>
    <row r="40" spans="1:26" ht="12.75">
      <c r="A40" s="45">
        <v>39</v>
      </c>
      <c r="B40" s="56" t="s">
        <v>1286</v>
      </c>
      <c r="C40" s="60" t="s">
        <v>1214</v>
      </c>
      <c r="D40" s="60" t="s">
        <v>1287</v>
      </c>
      <c r="E40" s="60" t="s">
        <v>931</v>
      </c>
      <c r="F40" s="1">
        <v>53</v>
      </c>
      <c r="G40" s="1">
        <v>53</v>
      </c>
      <c r="H40" s="1">
        <v>72</v>
      </c>
      <c r="I40" s="1">
        <v>19</v>
      </c>
      <c r="J40" s="66"/>
      <c r="K40" s="66"/>
      <c r="L40" s="66"/>
      <c r="M40" s="66"/>
      <c r="N40" s="35">
        <f>H40*Parametri!$B$3</f>
        <v>11775.6</v>
      </c>
      <c r="O40" s="35">
        <f>I40*Parametri!$B$4</f>
        <v>2204.76</v>
      </c>
      <c r="P40" s="35">
        <f>F40*Parametri!$B$7</f>
        <v>2921.8900000000003</v>
      </c>
      <c r="Q40" s="35">
        <f>F40*Parametri!$B$8</f>
        <v>7528.650000000001</v>
      </c>
      <c r="R40" s="35">
        <f>I40*Parametri!$B$9</f>
        <v>1773.6499999999999</v>
      </c>
      <c r="S40" s="35">
        <f>F40*Parametri!$B$12</f>
        <v>17243.02</v>
      </c>
      <c r="T40" s="35">
        <f>G40*Parametri!$B$13</f>
        <v>22393.03</v>
      </c>
      <c r="U40" s="36">
        <f>IF(J40="si",Parametri!$B$14,0)</f>
        <v>0</v>
      </c>
      <c r="V40" s="36">
        <f>IF(K40="si",Parametri!$B$15,0)</f>
        <v>0</v>
      </c>
      <c r="W40" s="36">
        <f>IF(L40="si",Parametri!$B$16,0)</f>
        <v>0</v>
      </c>
      <c r="X40" s="37">
        <f>IF(M40="si",Parametri!$B$17,0)</f>
        <v>0</v>
      </c>
      <c r="Y40" s="36">
        <f>SUM(N40:X40)</f>
        <v>65840.6</v>
      </c>
      <c r="Z40" s="36">
        <f>ROUND((Y40/90.9*100)*8.5%,2)</f>
        <v>6156.71</v>
      </c>
    </row>
    <row r="41" spans="1:26" ht="13.5" thickBot="1">
      <c r="A41" s="45">
        <v>40</v>
      </c>
      <c r="B41" s="56" t="s">
        <v>1288</v>
      </c>
      <c r="C41" s="49" t="s">
        <v>1253</v>
      </c>
      <c r="D41" s="44" t="s">
        <v>1289</v>
      </c>
      <c r="E41" s="49" t="s">
        <v>1290</v>
      </c>
      <c r="F41" s="95">
        <v>112</v>
      </c>
      <c r="G41" s="95">
        <v>112</v>
      </c>
      <c r="H41" s="95">
        <v>135</v>
      </c>
      <c r="I41" s="95">
        <v>63</v>
      </c>
      <c r="J41" s="96"/>
      <c r="K41" s="96"/>
      <c r="L41" s="96"/>
      <c r="M41" s="64"/>
      <c r="N41" s="96">
        <f>H41*Parametri!$B$3</f>
        <v>22079.25</v>
      </c>
      <c r="O41" s="96">
        <f>I41*Parametri!$B$4</f>
        <v>7310.52</v>
      </c>
      <c r="P41" s="96">
        <f>F41*Parametri!$B$7</f>
        <v>6174.56</v>
      </c>
      <c r="Q41" s="96">
        <f>F41*Parametri!$B$8</f>
        <v>15909.600000000002</v>
      </c>
      <c r="R41" s="96">
        <f>I41*Parametri!$B$9</f>
        <v>5881.049999999999</v>
      </c>
      <c r="S41" s="96">
        <f>F41*Parametri!$B$12</f>
        <v>36438.079999999994</v>
      </c>
      <c r="T41" s="96">
        <f>G41*Parametri!$B$13</f>
        <v>47321.119999999995</v>
      </c>
      <c r="U41" s="96">
        <f>IF(J41="si",Parametri!$B$14,0)</f>
        <v>0</v>
      </c>
      <c r="V41" s="96">
        <f>IF(K41="si",Parametri!$B$15,0)</f>
        <v>0</v>
      </c>
      <c r="W41" s="96">
        <f>IF(L41="si",Parametri!$B$16,0)</f>
        <v>0</v>
      </c>
      <c r="X41" s="96">
        <f>IF(M41="si",Parametri!$B$17,0)</f>
        <v>0</v>
      </c>
      <c r="Y41" s="96">
        <f>SUM(N41:X41)</f>
        <v>141114.18</v>
      </c>
      <c r="Z41" s="96">
        <f>ROUND((Y41/90.9*100)*8.5%,2)</f>
        <v>13195.5</v>
      </c>
    </row>
    <row r="42" spans="1:26" ht="14.25" thickBot="1" thickTop="1">
      <c r="A42" s="1"/>
      <c r="B42" s="48"/>
      <c r="C42" s="49"/>
      <c r="D42" s="44"/>
      <c r="E42" s="49"/>
      <c r="F42" s="92">
        <f>SUM(F2:F41)</f>
        <v>3352</v>
      </c>
      <c r="G42" s="92">
        <f>SUM(G2:G41)</f>
        <v>3352</v>
      </c>
      <c r="H42" s="92">
        <f>SUM(H2:H41)</f>
        <v>4035</v>
      </c>
      <c r="I42" s="92">
        <f aca="true" t="shared" si="4" ref="I42:V42">SUM(I2:I41)</f>
        <v>1547</v>
      </c>
      <c r="J42" s="92">
        <f>COUNTIF(J2:J41,"si")</f>
        <v>0</v>
      </c>
      <c r="K42" s="92">
        <f>COUNTIF(K2:K41,"si")</f>
        <v>0</v>
      </c>
      <c r="L42" s="92">
        <f>COUNTIF(L2:L41,"si")</f>
        <v>0</v>
      </c>
      <c r="M42" s="92">
        <f>COUNTIF(M2:M41,"si")</f>
        <v>8</v>
      </c>
      <c r="N42" s="93">
        <f t="shared" si="4"/>
        <v>659924.25</v>
      </c>
      <c r="O42" s="93">
        <f t="shared" si="4"/>
        <v>179513.88000000003</v>
      </c>
      <c r="P42" s="93">
        <f t="shared" si="4"/>
        <v>184795.76000000007</v>
      </c>
      <c r="Q42" s="93">
        <f t="shared" si="4"/>
        <v>476151.60000000003</v>
      </c>
      <c r="R42" s="93">
        <f t="shared" si="4"/>
        <v>144412.44999999995</v>
      </c>
      <c r="S42" s="93">
        <f t="shared" si="4"/>
        <v>1090539.68</v>
      </c>
      <c r="T42" s="93">
        <f t="shared" si="4"/>
        <v>1416253.52</v>
      </c>
      <c r="U42" s="93">
        <f t="shared" si="4"/>
        <v>0</v>
      </c>
      <c r="V42" s="93">
        <f t="shared" si="4"/>
        <v>0</v>
      </c>
      <c r="W42" s="93">
        <f>SUM(W2:W41)</f>
        <v>0</v>
      </c>
      <c r="X42" s="93">
        <f>SUM(X2:X41)</f>
        <v>7511.36</v>
      </c>
      <c r="Y42" s="93">
        <f>SUM(Y2:Y41)</f>
        <v>4159102.500000001</v>
      </c>
      <c r="Z42" s="93">
        <f>SUM(Z2:Z41)</f>
        <v>388914.98000000004</v>
      </c>
    </row>
    <row r="44" spans="2:3" ht="12.75">
      <c r="B44"/>
      <c r="C44"/>
    </row>
  </sheetData>
  <printOptions horizontalCentered="1"/>
  <pageMargins left="0" right="0" top="0.984251968503937" bottom="0.59" header="0.11811023622047245" footer="0.11811023622047245"/>
  <pageSetup fitToHeight="4" horizontalDpi="600" verticalDpi="600" orientation="landscape" paperSize="9" scale="95" r:id="rId3"/>
  <headerFooter alignWithMargins="0">
    <oddHeader>&amp;C&amp;"Verdana,Grassetto"UFFICIO SCOLASTICO REGIONALE PER LA CAMPANIA
DIREZIONE GENERALE&amp;"Verdana,Normale"
AREA AMMINISTRAZIONE E GESTIONE DELLE RISORSE FINANZIARIE
assegnazione fondo delle istituzioni scolastiche anno scolastico 2005-2006</oddHeader>
    <oddFooter>&amp;L&amp;"Verdana,Normale"&amp;F
&amp;A&amp;CPag. &amp;P di &amp;N&amp;R&amp;"Verdana,Normale"IL DIRIGENTE
Giuseppe De Colibus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M.I.U.R.</cp:lastModifiedBy>
  <cp:lastPrinted>2006-06-20T09:52:33Z</cp:lastPrinted>
  <dcterms:created xsi:type="dcterms:W3CDTF">2002-12-04T10:43:39Z</dcterms:created>
  <dcterms:modified xsi:type="dcterms:W3CDTF">2006-06-20T10:02:03Z</dcterms:modified>
  <cp:category/>
  <cp:version/>
  <cp:contentType/>
  <cp:contentStatus/>
</cp:coreProperties>
</file>