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0730" windowHeight="11760" firstSheet="1" activeTab="2"/>
  </bookViews>
  <sheets>
    <sheet name="Riepilogo dati Nazionale" sheetId="27" r:id="rId1"/>
    <sheet name="Riepilogo Regionale " sheetId="28" r:id="rId2"/>
    <sheet name="Regione e Grado" sheetId="32" r:id="rId3"/>
  </sheets>
  <externalReferences>
    <externalReference r:id="rId4"/>
  </externalReferences>
  <definedNames>
    <definedName name="CLC" localSheetId="0">'[1]Comune II Grado'!#REF!</definedName>
    <definedName name="CLC">'[1]Comune II Grado'!#REF!</definedName>
    <definedName name="IGrado_clc" localSheetId="0">'[1]Comune I Grado'!#REF!</definedName>
    <definedName name="IGrado_clc">'[1]Comune I Grado'!#REF!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32" l="1"/>
  <c r="C21" i="32"/>
  <c r="D21" i="32"/>
  <c r="G21" i="28" l="1"/>
  <c r="N21" i="32" l="1"/>
  <c r="M21" i="32"/>
  <c r="L21" i="32"/>
  <c r="K21" i="32"/>
  <c r="J21" i="32"/>
  <c r="I21" i="32"/>
  <c r="H21" i="32"/>
  <c r="G21" i="32"/>
  <c r="F21" i="32"/>
  <c r="E21" i="32"/>
  <c r="H10" i="28" l="1"/>
  <c r="H9" i="28"/>
  <c r="H2" i="28"/>
  <c r="F19" i="28"/>
  <c r="H19" i="28" s="1"/>
  <c r="F18" i="28"/>
  <c r="H18" i="28" s="1"/>
  <c r="F17" i="28"/>
  <c r="H17" i="28" s="1"/>
  <c r="F16" i="28"/>
  <c r="H16" i="28" s="1"/>
  <c r="F15" i="28"/>
  <c r="H15" i="28" s="1"/>
  <c r="F14" i="28"/>
  <c r="H14" i="28" s="1"/>
  <c r="F13" i="28"/>
  <c r="H13" i="28" s="1"/>
  <c r="F12" i="28"/>
  <c r="H12" i="28" s="1"/>
  <c r="F11" i="28"/>
  <c r="H11" i="28" s="1"/>
  <c r="F10" i="28"/>
  <c r="F9" i="28"/>
  <c r="F8" i="28"/>
  <c r="H8" i="28" s="1"/>
  <c r="F7" i="28"/>
  <c r="H7" i="28" s="1"/>
  <c r="F6" i="28"/>
  <c r="H6" i="28" s="1"/>
  <c r="F5" i="28"/>
  <c r="H5" i="28" s="1"/>
  <c r="F4" i="28"/>
  <c r="F21" i="28" s="1"/>
  <c r="F3" i="28"/>
  <c r="H3" i="28" s="1"/>
  <c r="F2" i="28"/>
  <c r="C21" i="28"/>
  <c r="B21" i="28"/>
  <c r="H4" i="28" l="1"/>
  <c r="K13" i="27"/>
  <c r="K7" i="27"/>
  <c r="K15" i="27" l="1"/>
  <c r="H21" i="28" l="1"/>
  <c r="E21" i="28"/>
  <c r="N5" i="28" s="1"/>
  <c r="D21" i="28"/>
  <c r="E13" i="27"/>
  <c r="F13" i="27"/>
  <c r="H7" i="27"/>
  <c r="C7" i="27"/>
  <c r="D13" i="27" l="1"/>
  <c r="C13" i="27"/>
  <c r="C15" i="27" s="1"/>
  <c r="B13" i="27"/>
  <c r="H13" i="27"/>
  <c r="H15" i="27" s="1"/>
  <c r="G13" i="27"/>
  <c r="F7" i="27"/>
  <c r="F15" i="27" s="1"/>
  <c r="G7" i="27"/>
  <c r="E7" i="27"/>
  <c r="E15" i="27" s="1"/>
  <c r="D7" i="27"/>
  <c r="B7" i="27"/>
  <c r="B15" i="27" l="1"/>
  <c r="G15" i="27"/>
  <c r="I15" i="27" s="1"/>
  <c r="D15" i="27"/>
</calcChain>
</file>

<file path=xl/sharedStrings.xml><?xml version="1.0" encoding="utf-8"?>
<sst xmlns="http://schemas.openxmlformats.org/spreadsheetml/2006/main" count="94" uniqueCount="62">
  <si>
    <t>POSTI              OD 2019/20</t>
  </si>
  <si>
    <t>ACCANTONAMENTI SU PROVINCIA</t>
  </si>
  <si>
    <t xml:space="preserve">DDG 85/2018 </t>
  </si>
  <si>
    <t>TOTALE TITOLARI</t>
  </si>
  <si>
    <t>ESUBERO</t>
  </si>
  <si>
    <t>A</t>
  </si>
  <si>
    <t>B</t>
  </si>
  <si>
    <t>C</t>
  </si>
  <si>
    <t>D</t>
  </si>
  <si>
    <t>Infanzia</t>
  </si>
  <si>
    <t>Primaria</t>
  </si>
  <si>
    <t>Secondaria di I grado</t>
  </si>
  <si>
    <t>Secondaria di II grado</t>
  </si>
  <si>
    <t>NORMALE</t>
  </si>
  <si>
    <t>SOSTEGNO</t>
  </si>
  <si>
    <t>TOTALE</t>
  </si>
  <si>
    <t>NOTA: il dato delle disponibilità e dell'esubero è calcolato a livello provinciale</t>
  </si>
  <si>
    <t>DISPONIBILITA'</t>
  </si>
  <si>
    <t>E=B+C+D</t>
  </si>
  <si>
    <t>TITOLARI</t>
  </si>
  <si>
    <t>F</t>
  </si>
  <si>
    <t>G</t>
  </si>
  <si>
    <t>Contingente</t>
  </si>
  <si>
    <t>Regione</t>
  </si>
  <si>
    <t>Disponibilità detratto l’esubero</t>
  </si>
  <si>
    <t>SECONDARIA DI II GRADO</t>
  </si>
  <si>
    <t>SECONDARIA DI I GRADO</t>
  </si>
  <si>
    <t>INFANZIA</t>
  </si>
  <si>
    <t>PRIMARIA</t>
  </si>
  <si>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</si>
  <si>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</si>
  <si>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</si>
  <si>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</si>
  <si>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</si>
  <si>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</si>
  <si>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</si>
  <si>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</si>
  <si>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</si>
  <si>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</si>
  <si>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PIEMONTE</t>
  </si>
  <si>
    <t>PUGLIA</t>
  </si>
  <si>
    <t>SARDEGNA</t>
  </si>
  <si>
    <t>SICILIA</t>
  </si>
  <si>
    <t>UMBRIA</t>
  </si>
  <si>
    <t>VENETO</t>
  </si>
  <si>
    <t>Nomine acquisite a SIDI</t>
  </si>
  <si>
    <t>MOLISE</t>
  </si>
  <si>
    <t>TOSCANA</t>
  </si>
  <si>
    <t>Differenza 
Contingente + Posti Accantonati 
-Nomine Acquisite</t>
  </si>
  <si>
    <t>Accantonamenti su Provincia
(A)</t>
  </si>
  <si>
    <t>DDG 85/2018
(B)</t>
  </si>
  <si>
    <t>Contingente
(C)</t>
  </si>
  <si>
    <t>Totale Nomine Previste
(D=A+B+C)</t>
  </si>
  <si>
    <t>Nomine acquisite a SIDI
(E)</t>
  </si>
  <si>
    <t>%
(E/D)</t>
  </si>
  <si>
    <t>Totale complessivo</t>
  </si>
  <si>
    <t>Sostegno</t>
  </si>
  <si>
    <t>Comune</t>
  </si>
  <si>
    <t>INFANZIA Totale</t>
  </si>
  <si>
    <t>PRIMARIA Totale</t>
  </si>
  <si>
    <t>SECONDARIA DI I GRADO Totale</t>
  </si>
  <si>
    <t>SECONDARIA DI II GRADO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</si>
</sst>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3" fontId="1" fillId="6" borderId="1" xfId="0" applyNumberFormat="1" applyFont="1" applyFill="1" applyBorder="1"/>
    <xf numFmtId="0" fontId="1" fillId="0" borderId="0" xfId="0" applyFont="1"/>
    <xf numFmtId="3" fontId="5" fillId="6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6" borderId="1" xfId="0" applyNumberFormat="1" applyFont="1" applyFill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7" borderId="1" xfId="0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/>
    <xf numFmtId="3" fontId="1" fillId="7" borderId="1" xfId="0" applyNumberFormat="1" applyFont="1" applyFill="1" applyBorder="1"/>
    <xf numFmtId="0" fontId="0" fillId="8" borderId="1" xfId="0" applyFont="1" applyFill="1" applyBorder="1"/>
    <xf numFmtId="3" fontId="0" fillId="8" borderId="1" xfId="0" applyNumberFormat="1" applyFont="1" applyFill="1" applyBorder="1"/>
    <xf numFmtId="0" fontId="0" fillId="9" borderId="1" xfId="0" applyFill="1" applyBorder="1"/>
    <xf numFmtId="3" fontId="0" fillId="9" borderId="1" xfId="0" applyNumberFormat="1" applyFill="1" applyBorder="1"/>
    <xf numFmtId="0" fontId="0" fillId="8" borderId="1" xfId="0" applyFill="1" applyBorder="1"/>
    <xf numFmtId="3" fontId="0" fillId="8" borderId="1" xfId="0" applyNumberFormat="1" applyFill="1" applyBorder="1"/>
    <xf numFmtId="165" fontId="0" fillId="8" borderId="1" xfId="1" applyNumberFormat="1" applyFont="1" applyFill="1" applyBorder="1"/>
    <xf numFmtId="165" fontId="0" fillId="9" borderId="1" xfId="1" applyNumberFormat="1" applyFont="1" applyFill="1" applyBorder="1"/>
    <xf numFmtId="165" fontId="1" fillId="7" borderId="1" xfId="1" applyNumberFormat="1" applyFont="1" applyFill="1" applyBorder="1"/>
    <xf numFmtId="3" fontId="8" fillId="0" borderId="5" xfId="0" applyNumberFormat="1" applyFont="1" applyBorder="1" applyAlignment="1">
      <alignment horizontal="center" vertical="center"/>
    </xf>
    <xf numFmtId="166" fontId="0" fillId="0" borderId="1" xfId="3" applyNumberFormat="1" applyFont="1" applyBorder="1"/>
    <xf numFmtId="0" fontId="0" fillId="0" borderId="13" xfId="0" applyBorder="1"/>
    <xf numFmtId="0" fontId="1" fillId="0" borderId="13" xfId="0" applyFont="1" applyBorder="1"/>
    <xf numFmtId="166" fontId="0" fillId="0" borderId="14" xfId="3" applyNumberFormat="1" applyFont="1" applyBorder="1"/>
    <xf numFmtId="166" fontId="0" fillId="0" borderId="15" xfId="3" applyNumberFormat="1" applyFont="1" applyBorder="1"/>
    <xf numFmtId="166" fontId="1" fillId="0" borderId="16" xfId="3" applyNumberFormat="1" applyFont="1" applyBorder="1"/>
    <xf numFmtId="166" fontId="1" fillId="0" borderId="17" xfId="3" applyNumberFormat="1" applyFont="1" applyBorder="1"/>
    <xf numFmtId="166" fontId="1" fillId="0" borderId="18" xfId="3" applyNumberFormat="1" applyFont="1" applyBorder="1"/>
    <xf numFmtId="166" fontId="4" fillId="0" borderId="1" xfId="3" applyNumberFormat="1" applyFont="1" applyBorder="1"/>
    <xf numFmtId="166" fontId="0" fillId="0" borderId="21" xfId="3" applyNumberFormat="1" applyFont="1" applyBorder="1"/>
    <xf numFmtId="166" fontId="1" fillId="0" borderId="22" xfId="3" applyNumberFormat="1" applyFont="1" applyBorder="1"/>
    <xf numFmtId="166" fontId="4" fillId="0" borderId="14" xfId="3" applyNumberFormat="1" applyFont="1" applyBorder="1"/>
    <xf numFmtId="166" fontId="4" fillId="0" borderId="15" xfId="3" applyNumberFormat="1" applyFont="1" applyBorder="1"/>
    <xf numFmtId="0" fontId="1" fillId="10" borderId="11" xfId="0" applyFont="1" applyFill="1" applyBorder="1" applyAlignment="1"/>
    <xf numFmtId="0" fontId="1" fillId="10" borderId="0" xfId="0" applyFont="1" applyFill="1" applyBorder="1" applyAlignment="1"/>
    <xf numFmtId="0" fontId="1" fillId="8" borderId="11" xfId="0" applyFont="1" applyFill="1" applyBorder="1" applyAlignment="1"/>
    <xf numFmtId="0" fontId="1" fillId="8" borderId="0" xfId="0" applyFont="1" applyFill="1" applyBorder="1" applyAlignment="1"/>
    <xf numFmtId="0" fontId="1" fillId="9" borderId="11" xfId="0" applyFont="1" applyFill="1" applyBorder="1" applyAlignment="1"/>
    <xf numFmtId="0" fontId="1" fillId="9" borderId="0" xfId="0" applyFont="1" applyFill="1" applyBorder="1" applyAlignment="1"/>
    <xf numFmtId="0" fontId="1" fillId="11" borderId="11" xfId="0" applyFont="1" applyFill="1" applyBorder="1" applyAlignment="1"/>
    <xf numFmtId="0" fontId="1" fillId="11" borderId="0" xfId="0" applyFont="1" applyFill="1" applyBorder="1" applyAlignment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 wrapText="1"/>
    </xf>
    <xf numFmtId="0" fontId="1" fillId="11" borderId="12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 wrapText="1"/>
    </xf>
  </cellXfs>
  <cellStyles count="4">
    <cellStyle name="Migliaia" xfId="3" builtinId="3"/>
    <cellStyle name="Normale" xfId="0" builtinId="0"/>
    <cellStyle name="Normale 2" xfId="2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francesca_marignetti_dxc_com\Documents\MIUR\A13)%20MIUR_2019\NOMINE%20IN%20RUOLO\DOCENTI\DATI%20PER%20NOMINE_201920_10lug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e Infanzia"/>
      <sheetName val="Comune Primaria"/>
      <sheetName val="Comune I Grado"/>
      <sheetName val="Comune II Grado"/>
      <sheetName val="Sostegno Infanzia"/>
      <sheetName val="Sostegno Primaria"/>
      <sheetName val="Sostegno I Grado"/>
      <sheetName val="Sostegno II grado"/>
      <sheetName val="riepilogo"/>
      <sheetName val="REGIONI PROV"/>
    </sheetNames>
    <sheetDataSet>
      <sheetData sheetId="0"/>
      <sheetData sheetId="1"/>
      <sheetData sheetId="2"/>
      <sheetData sheetId="3"/>
      <sheetData sheetId="4"/>
      <sheetData sheetId="5"/>
      <sheetData sheetId="6">
        <row r="104">
          <cell r="J104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L17" sqref="L17"/>
    </sheetView>
  </sheetViews>
  <sheetFormatPr defaultRowHeight="15" x14ac:dyDescent="0.25"/>
  <cols>
    <col min="1" max="1" width="19" bestFit="1" customWidth="1"/>
    <col min="2" max="2" width="12.42578125" customWidth="1"/>
    <col min="3" max="3" width="11.140625" customWidth="1"/>
    <col min="4" max="4" width="17.5703125" customWidth="1"/>
    <col min="5" max="5" width="10.140625" customWidth="1"/>
    <col min="6" max="6" width="11.85546875" customWidth="1"/>
    <col min="7" max="7" width="15.140625" customWidth="1"/>
    <col min="8" max="8" width="9.140625" customWidth="1"/>
    <col min="9" max="9" width="13.140625" customWidth="1"/>
    <col min="10" max="10" width="12.42578125" customWidth="1"/>
    <col min="11" max="11" width="13.5703125" customWidth="1"/>
  </cols>
  <sheetData>
    <row r="1" spans="1:11" ht="41.45" customHeight="1" x14ac:dyDescent="0.25">
      <c r="B1" s="1" t="s">
        <v>0</v>
      </c>
      <c r="C1" s="1" t="s">
        <v>19</v>
      </c>
      <c r="D1" s="1" t="s">
        <v>1</v>
      </c>
      <c r="E1" s="1" t="s">
        <v>2</v>
      </c>
      <c r="F1" s="1" t="s">
        <v>3</v>
      </c>
      <c r="G1" s="1" t="s">
        <v>17</v>
      </c>
      <c r="H1" s="1" t="s">
        <v>4</v>
      </c>
      <c r="I1" s="1" t="s">
        <v>24</v>
      </c>
      <c r="J1" s="16" t="s">
        <v>22</v>
      </c>
      <c r="K1" s="23" t="s">
        <v>45</v>
      </c>
    </row>
    <row r="2" spans="1:11" x14ac:dyDescent="0.25">
      <c r="B2" s="2" t="s">
        <v>5</v>
      </c>
      <c r="C2" s="2" t="s">
        <v>6</v>
      </c>
      <c r="D2" s="2" t="s">
        <v>7</v>
      </c>
      <c r="E2" s="2" t="s">
        <v>8</v>
      </c>
      <c r="F2" s="2" t="s">
        <v>18</v>
      </c>
      <c r="G2" s="2"/>
      <c r="H2" s="2"/>
      <c r="I2" s="2" t="s">
        <v>20</v>
      </c>
      <c r="J2" s="17" t="s">
        <v>21</v>
      </c>
      <c r="K2" s="2"/>
    </row>
    <row r="3" spans="1:11" x14ac:dyDescent="0.25">
      <c r="A3" s="4" t="s">
        <v>9</v>
      </c>
      <c r="B3" s="5">
        <v>80550</v>
      </c>
      <c r="C3" s="5">
        <v>77567</v>
      </c>
      <c r="D3" s="5">
        <v>15</v>
      </c>
      <c r="E3" s="5">
        <v>0</v>
      </c>
      <c r="F3" s="5">
        <v>77582</v>
      </c>
      <c r="G3" s="5">
        <v>2968</v>
      </c>
      <c r="H3" s="5">
        <v>0</v>
      </c>
      <c r="I3" s="20"/>
      <c r="J3" s="19"/>
      <c r="K3" s="5">
        <v>2731</v>
      </c>
    </row>
    <row r="4" spans="1:11" x14ac:dyDescent="0.25">
      <c r="A4" s="4" t="s">
        <v>10</v>
      </c>
      <c r="B4" s="5">
        <v>212343</v>
      </c>
      <c r="C4" s="5">
        <v>205132</v>
      </c>
      <c r="D4" s="5">
        <v>73</v>
      </c>
      <c r="E4" s="5">
        <v>0</v>
      </c>
      <c r="F4" s="5">
        <v>205205</v>
      </c>
      <c r="G4" s="5">
        <v>7147</v>
      </c>
      <c r="H4" s="5">
        <v>9</v>
      </c>
      <c r="I4" s="20"/>
      <c r="J4" s="19"/>
      <c r="K4" s="5">
        <v>6387</v>
      </c>
    </row>
    <row r="5" spans="1:11" x14ac:dyDescent="0.25">
      <c r="A5" s="4" t="s">
        <v>11</v>
      </c>
      <c r="B5" s="5">
        <v>142721</v>
      </c>
      <c r="C5" s="5">
        <v>122085</v>
      </c>
      <c r="D5" s="5">
        <v>2118</v>
      </c>
      <c r="E5" s="5">
        <v>3330</v>
      </c>
      <c r="F5" s="5">
        <v>127533</v>
      </c>
      <c r="G5" s="5">
        <v>15208</v>
      </c>
      <c r="H5" s="5">
        <v>20</v>
      </c>
      <c r="I5" s="20"/>
      <c r="J5" s="19"/>
      <c r="K5" s="5">
        <v>10228</v>
      </c>
    </row>
    <row r="6" spans="1:11" x14ac:dyDescent="0.25">
      <c r="A6" s="4" t="s">
        <v>12</v>
      </c>
      <c r="B6" s="5">
        <v>233209</v>
      </c>
      <c r="C6" s="5">
        <v>209251</v>
      </c>
      <c r="D6" s="5">
        <v>1962</v>
      </c>
      <c r="E6" s="5">
        <v>3215</v>
      </c>
      <c r="F6" s="5">
        <v>214428</v>
      </c>
      <c r="G6" s="5">
        <v>19475</v>
      </c>
      <c r="H6" s="5">
        <v>694</v>
      </c>
      <c r="I6" s="19"/>
      <c r="J6" s="19"/>
      <c r="K6" s="5">
        <v>10666</v>
      </c>
    </row>
    <row r="7" spans="1:11" x14ac:dyDescent="0.25">
      <c r="A7" s="6" t="s">
        <v>13</v>
      </c>
      <c r="B7" s="7">
        <f>SUM(B3:B6)</f>
        <v>668823</v>
      </c>
      <c r="C7" s="7">
        <f t="shared" ref="C7:G7" si="0">SUM(C3:C6)</f>
        <v>614035</v>
      </c>
      <c r="D7" s="7">
        <f t="shared" si="0"/>
        <v>4168</v>
      </c>
      <c r="E7" s="7">
        <f t="shared" si="0"/>
        <v>6545</v>
      </c>
      <c r="F7" s="7">
        <f t="shared" si="0"/>
        <v>624748</v>
      </c>
      <c r="G7" s="7">
        <f t="shared" si="0"/>
        <v>44798</v>
      </c>
      <c r="H7" s="7">
        <f>SUM(H3:H6)</f>
        <v>723</v>
      </c>
      <c r="I7" s="20"/>
      <c r="J7" s="19"/>
      <c r="K7" s="7">
        <f>SUM(K3:K6)</f>
        <v>30012</v>
      </c>
    </row>
    <row r="8" spans="1:11" ht="6.6" customHeight="1" x14ac:dyDescent="0.25">
      <c r="G8" s="3"/>
      <c r="H8" s="3"/>
      <c r="I8" s="20"/>
      <c r="J8" s="19"/>
    </row>
    <row r="9" spans="1:11" x14ac:dyDescent="0.25">
      <c r="A9" s="8" t="s">
        <v>9</v>
      </c>
      <c r="B9" s="9">
        <v>7776</v>
      </c>
      <c r="C9" s="9">
        <v>6681</v>
      </c>
      <c r="D9" s="9">
        <v>17</v>
      </c>
      <c r="E9" s="9">
        <v>0</v>
      </c>
      <c r="F9" s="9">
        <v>6698</v>
      </c>
      <c r="G9" s="9">
        <v>1078</v>
      </c>
      <c r="H9" s="9">
        <v>0</v>
      </c>
      <c r="I9" s="20"/>
      <c r="J9" s="19"/>
      <c r="K9" s="9">
        <v>602</v>
      </c>
    </row>
    <row r="10" spans="1:11" x14ac:dyDescent="0.25">
      <c r="A10" s="8" t="s">
        <v>10</v>
      </c>
      <c r="B10" s="9">
        <v>36815</v>
      </c>
      <c r="C10" s="9">
        <v>31624</v>
      </c>
      <c r="D10" s="9">
        <v>36</v>
      </c>
      <c r="E10" s="9">
        <v>0</v>
      </c>
      <c r="F10" s="9">
        <v>31660</v>
      </c>
      <c r="G10" s="9">
        <v>5166</v>
      </c>
      <c r="H10" s="9">
        <v>11</v>
      </c>
      <c r="I10" s="20"/>
      <c r="J10" s="19"/>
      <c r="K10" s="9">
        <v>1404</v>
      </c>
    </row>
    <row r="11" spans="1:11" x14ac:dyDescent="0.25">
      <c r="A11" s="8" t="s">
        <v>11</v>
      </c>
      <c r="B11" s="9">
        <v>28292</v>
      </c>
      <c r="C11" s="9">
        <v>20911</v>
      </c>
      <c r="D11" s="9">
        <v>1013</v>
      </c>
      <c r="E11" s="9">
        <v>89</v>
      </c>
      <c r="F11" s="9">
        <v>22013</v>
      </c>
      <c r="G11" s="9">
        <v>6279</v>
      </c>
      <c r="H11" s="9">
        <v>0</v>
      </c>
      <c r="I11" s="20"/>
      <c r="J11" s="19"/>
      <c r="K11" s="9">
        <v>960</v>
      </c>
    </row>
    <row r="12" spans="1:11" x14ac:dyDescent="0.25">
      <c r="A12" s="8" t="s">
        <v>12</v>
      </c>
      <c r="B12" s="9">
        <v>27196</v>
      </c>
      <c r="C12" s="9">
        <v>24634</v>
      </c>
      <c r="D12" s="9">
        <v>408</v>
      </c>
      <c r="E12" s="9">
        <v>114</v>
      </c>
      <c r="F12" s="9">
        <v>25156</v>
      </c>
      <c r="G12" s="9">
        <v>2070</v>
      </c>
      <c r="H12" s="9">
        <v>30</v>
      </c>
      <c r="I12" s="20"/>
      <c r="J12" s="19"/>
      <c r="K12" s="9">
        <v>648</v>
      </c>
    </row>
    <row r="13" spans="1:11" x14ac:dyDescent="0.25">
      <c r="A13" s="10" t="s">
        <v>14</v>
      </c>
      <c r="B13" s="11">
        <f>SUM(B9:B12)</f>
        <v>100079</v>
      </c>
      <c r="C13" s="11">
        <f t="shared" ref="C13:H13" si="1">SUM(C9:C12)</f>
        <v>83850</v>
      </c>
      <c r="D13" s="11">
        <f t="shared" si="1"/>
        <v>1474</v>
      </c>
      <c r="E13" s="11">
        <f t="shared" si="1"/>
        <v>203</v>
      </c>
      <c r="F13" s="11">
        <f t="shared" si="1"/>
        <v>85527</v>
      </c>
      <c r="G13" s="11">
        <f t="shared" si="1"/>
        <v>14593</v>
      </c>
      <c r="H13" s="11">
        <f t="shared" si="1"/>
        <v>41</v>
      </c>
      <c r="I13" s="20"/>
      <c r="J13" s="19"/>
      <c r="K13" s="11">
        <f t="shared" ref="K13" si="2">SUM(K9:K12)</f>
        <v>3614</v>
      </c>
    </row>
    <row r="14" spans="1:11" ht="6.6" customHeight="1" x14ac:dyDescent="0.25">
      <c r="G14" s="3"/>
      <c r="H14" s="3"/>
      <c r="I14" s="21"/>
      <c r="J14" s="19"/>
    </row>
    <row r="15" spans="1:11" x14ac:dyDescent="0.25">
      <c r="A15" s="12" t="s">
        <v>15</v>
      </c>
      <c r="B15" s="13">
        <f>B7+B13</f>
        <v>768902</v>
      </c>
      <c r="C15" s="13">
        <f t="shared" ref="C15:H15" si="3">C7+C13</f>
        <v>697885</v>
      </c>
      <c r="D15" s="13">
        <f t="shared" si="3"/>
        <v>5642</v>
      </c>
      <c r="E15" s="13">
        <f t="shared" si="3"/>
        <v>6748</v>
      </c>
      <c r="F15" s="13">
        <f t="shared" si="3"/>
        <v>710275</v>
      </c>
      <c r="G15" s="13">
        <f t="shared" si="3"/>
        <v>59391</v>
      </c>
      <c r="H15" s="13">
        <f t="shared" si="3"/>
        <v>764</v>
      </c>
      <c r="I15" s="15">
        <f>G15-H15</f>
        <v>58627</v>
      </c>
      <c r="J15" s="18">
        <v>53627</v>
      </c>
      <c r="K15" s="13">
        <f t="shared" ref="K15" si="4">K7+K13</f>
        <v>33626</v>
      </c>
    </row>
    <row r="17" spans="1:1" x14ac:dyDescent="0.25">
      <c r="A17" s="14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110" zoomScaleNormal="110" workbookViewId="0">
      <selection activeCell="E22" sqref="E22"/>
    </sheetView>
  </sheetViews>
  <sheetFormatPr defaultRowHeight="15" x14ac:dyDescent="0.25"/>
  <cols>
    <col min="1" max="1" width="17.140625" bestFit="1" customWidth="1"/>
    <col min="2" max="2" width="19.5703125" customWidth="1"/>
    <col min="3" max="3" width="12.85546875" bestFit="1" customWidth="1"/>
    <col min="4" max="4" width="15.28515625" customWidth="1"/>
    <col min="5" max="5" width="12.42578125" customWidth="1"/>
    <col min="6" max="6" width="17.85546875" customWidth="1"/>
    <col min="7" max="7" width="17.7109375" customWidth="1"/>
    <col min="8" max="8" width="8.5703125" customWidth="1"/>
  </cols>
  <sheetData>
    <row r="1" spans="1:14" ht="44.45" customHeight="1" thickBot="1" x14ac:dyDescent="0.3">
      <c r="A1" s="22" t="s">
        <v>23</v>
      </c>
      <c r="B1" s="23" t="s">
        <v>49</v>
      </c>
      <c r="C1" s="23" t="s">
        <v>50</v>
      </c>
      <c r="D1" s="23" t="s">
        <v>24</v>
      </c>
      <c r="E1" s="23" t="s">
        <v>51</v>
      </c>
      <c r="F1" s="23" t="s">
        <v>52</v>
      </c>
      <c r="G1" s="23" t="s">
        <v>53</v>
      </c>
      <c r="H1" s="23" t="s">
        <v>54</v>
      </c>
    </row>
    <row r="2" spans="1:14" ht="15" customHeight="1" x14ac:dyDescent="0.25">
      <c r="A2" s="26" t="s">
        <v>29</v>
      </c>
      <c r="B2" s="27">
        <v>68</v>
      </c>
      <c r="C2" s="27">
        <v>13</v>
      </c>
      <c r="D2" s="27">
        <v>965</v>
      </c>
      <c r="E2" s="27">
        <v>965</v>
      </c>
      <c r="F2" s="27">
        <f>B2+C2+E2</f>
        <v>1046</v>
      </c>
      <c r="G2" s="27">
        <v>742</v>
      </c>
      <c r="H2" s="32">
        <f>G2/F2</f>
        <v>0.70936902485659659</v>
      </c>
      <c r="J2" s="57" t="s">
        <v>48</v>
      </c>
      <c r="K2" s="58"/>
      <c r="L2" s="58"/>
      <c r="M2" s="59"/>
    </row>
    <row r="3" spans="1:14" x14ac:dyDescent="0.25">
      <c r="A3" s="28" t="s">
        <v>30</v>
      </c>
      <c r="B3" s="29">
        <v>118</v>
      </c>
      <c r="C3" s="29">
        <v>56</v>
      </c>
      <c r="D3" s="29">
        <v>426</v>
      </c>
      <c r="E3" s="29">
        <v>426</v>
      </c>
      <c r="F3" s="29">
        <f t="shared" ref="F3:F19" si="0">B3+C3+E3</f>
        <v>600</v>
      </c>
      <c r="G3" s="29">
        <v>338</v>
      </c>
      <c r="H3" s="33">
        <f t="shared" ref="H3:H21" si="1">G3/F3</f>
        <v>0.56333333333333335</v>
      </c>
      <c r="J3" s="60"/>
      <c r="K3" s="61"/>
      <c r="L3" s="61"/>
      <c r="M3" s="62"/>
    </row>
    <row r="4" spans="1:14" ht="15" customHeight="1" thickBot="1" x14ac:dyDescent="0.3">
      <c r="A4" s="30" t="s">
        <v>31</v>
      </c>
      <c r="B4" s="31">
        <v>286</v>
      </c>
      <c r="C4" s="31">
        <v>77</v>
      </c>
      <c r="D4" s="31">
        <v>1085</v>
      </c>
      <c r="E4" s="31">
        <v>1085</v>
      </c>
      <c r="F4" s="31">
        <f t="shared" si="0"/>
        <v>1448</v>
      </c>
      <c r="G4" s="31">
        <v>1078</v>
      </c>
      <c r="H4" s="32">
        <f t="shared" si="1"/>
        <v>0.74447513812154698</v>
      </c>
      <c r="J4" s="60"/>
      <c r="K4" s="61"/>
      <c r="L4" s="61"/>
      <c r="M4" s="62"/>
    </row>
    <row r="5" spans="1:14" ht="16.5" thickBot="1" x14ac:dyDescent="0.3">
      <c r="A5" s="28" t="s">
        <v>32</v>
      </c>
      <c r="B5" s="29">
        <v>320</v>
      </c>
      <c r="C5" s="29">
        <v>214</v>
      </c>
      <c r="D5" s="29">
        <v>2904</v>
      </c>
      <c r="E5" s="29">
        <v>2904</v>
      </c>
      <c r="F5" s="29">
        <f t="shared" si="0"/>
        <v>3438</v>
      </c>
      <c r="G5" s="29">
        <v>2582</v>
      </c>
      <c r="H5" s="33">
        <f t="shared" si="1"/>
        <v>0.75101803374054688</v>
      </c>
      <c r="J5" s="60"/>
      <c r="K5" s="61"/>
      <c r="L5" s="61"/>
      <c r="M5" s="62"/>
      <c r="N5" s="35">
        <f>B21+C21+E21-G21</f>
        <v>32391</v>
      </c>
    </row>
    <row r="6" spans="1:14" x14ac:dyDescent="0.25">
      <c r="A6" s="30" t="s">
        <v>33</v>
      </c>
      <c r="B6" s="31">
        <v>519</v>
      </c>
      <c r="C6" s="31">
        <v>332</v>
      </c>
      <c r="D6" s="31">
        <v>5415</v>
      </c>
      <c r="E6" s="31">
        <v>5028</v>
      </c>
      <c r="F6" s="31">
        <f t="shared" si="0"/>
        <v>5879</v>
      </c>
      <c r="G6" s="31">
        <v>3041</v>
      </c>
      <c r="H6" s="32">
        <f t="shared" si="1"/>
        <v>0.51726484095934677</v>
      </c>
      <c r="J6" s="60"/>
      <c r="K6" s="61"/>
      <c r="L6" s="61"/>
      <c r="M6" s="62"/>
    </row>
    <row r="7" spans="1:14" ht="15.75" customHeight="1" x14ac:dyDescent="0.25">
      <c r="A7" s="28" t="s">
        <v>34</v>
      </c>
      <c r="B7" s="29">
        <v>66</v>
      </c>
      <c r="C7" s="29">
        <v>73</v>
      </c>
      <c r="D7" s="29">
        <v>1383</v>
      </c>
      <c r="E7" s="29">
        <v>1337</v>
      </c>
      <c r="F7" s="29">
        <f t="shared" si="0"/>
        <v>1476</v>
      </c>
      <c r="G7" s="29">
        <v>744</v>
      </c>
      <c r="H7" s="33">
        <f t="shared" si="1"/>
        <v>0.50406504065040647</v>
      </c>
      <c r="J7" s="60"/>
      <c r="K7" s="61"/>
      <c r="L7" s="61"/>
      <c r="M7" s="62"/>
    </row>
    <row r="8" spans="1:14" ht="15.75" thickBot="1" x14ac:dyDescent="0.3">
      <c r="A8" s="30" t="s">
        <v>35</v>
      </c>
      <c r="B8" s="31">
        <v>502</v>
      </c>
      <c r="C8" s="31">
        <v>34</v>
      </c>
      <c r="D8" s="31">
        <v>4709</v>
      </c>
      <c r="E8" s="31">
        <v>4624</v>
      </c>
      <c r="F8" s="31">
        <f t="shared" si="0"/>
        <v>5160</v>
      </c>
      <c r="G8" s="31">
        <v>2625</v>
      </c>
      <c r="H8" s="32">
        <f t="shared" si="1"/>
        <v>0.50872093023255816</v>
      </c>
      <c r="J8" s="63"/>
      <c r="K8" s="64"/>
      <c r="L8" s="64"/>
      <c r="M8" s="65"/>
    </row>
    <row r="9" spans="1:14" x14ac:dyDescent="0.25">
      <c r="A9" s="28" t="s">
        <v>36</v>
      </c>
      <c r="B9" s="29">
        <v>223</v>
      </c>
      <c r="C9" s="29">
        <v>230</v>
      </c>
      <c r="D9" s="29">
        <v>1876</v>
      </c>
      <c r="E9" s="29">
        <v>1745</v>
      </c>
      <c r="F9" s="29">
        <f t="shared" si="0"/>
        <v>2198</v>
      </c>
      <c r="G9" s="29">
        <v>1002</v>
      </c>
      <c r="H9" s="33">
        <f t="shared" si="1"/>
        <v>0.45586897179253866</v>
      </c>
    </row>
    <row r="10" spans="1:14" x14ac:dyDescent="0.25">
      <c r="A10" s="30" t="s">
        <v>37</v>
      </c>
      <c r="B10" s="31">
        <v>1639</v>
      </c>
      <c r="C10" s="31">
        <v>2998</v>
      </c>
      <c r="D10" s="31">
        <v>13495</v>
      </c>
      <c r="E10" s="31">
        <v>11440</v>
      </c>
      <c r="F10" s="31">
        <f t="shared" si="0"/>
        <v>16077</v>
      </c>
      <c r="G10" s="31">
        <v>7048</v>
      </c>
      <c r="H10" s="32">
        <f t="shared" si="1"/>
        <v>0.43839024693661754</v>
      </c>
    </row>
    <row r="11" spans="1:14" x14ac:dyDescent="0.25">
      <c r="A11" s="28" t="s">
        <v>38</v>
      </c>
      <c r="B11" s="29">
        <v>118</v>
      </c>
      <c r="C11" s="29">
        <v>34</v>
      </c>
      <c r="D11" s="29">
        <v>1391</v>
      </c>
      <c r="E11" s="29">
        <v>1358</v>
      </c>
      <c r="F11" s="29">
        <f t="shared" si="0"/>
        <v>1510</v>
      </c>
      <c r="G11" s="29">
        <v>899</v>
      </c>
      <c r="H11" s="33">
        <f t="shared" si="1"/>
        <v>0.59536423841059605</v>
      </c>
    </row>
    <row r="12" spans="1:14" x14ac:dyDescent="0.25">
      <c r="A12" s="30" t="s">
        <v>46</v>
      </c>
      <c r="B12" s="31">
        <v>55</v>
      </c>
      <c r="C12" s="31">
        <v>22</v>
      </c>
      <c r="D12" s="31">
        <v>192</v>
      </c>
      <c r="E12" s="31">
        <v>192</v>
      </c>
      <c r="F12" s="31">
        <f t="shared" si="0"/>
        <v>269</v>
      </c>
      <c r="G12" s="31">
        <v>172</v>
      </c>
      <c r="H12" s="32">
        <f t="shared" si="1"/>
        <v>0.63940520446096649</v>
      </c>
    </row>
    <row r="13" spans="1:14" x14ac:dyDescent="0.25">
      <c r="A13" s="28" t="s">
        <v>39</v>
      </c>
      <c r="B13" s="29">
        <v>217</v>
      </c>
      <c r="C13" s="29">
        <v>1448</v>
      </c>
      <c r="D13" s="29">
        <v>5879</v>
      </c>
      <c r="E13" s="29">
        <v>4650</v>
      </c>
      <c r="F13" s="29">
        <f t="shared" si="0"/>
        <v>6315</v>
      </c>
      <c r="G13" s="29">
        <v>2715</v>
      </c>
      <c r="H13" s="33">
        <f t="shared" si="1"/>
        <v>0.42992874109263657</v>
      </c>
    </row>
    <row r="14" spans="1:14" x14ac:dyDescent="0.25">
      <c r="A14" s="30" t="s">
        <v>40</v>
      </c>
      <c r="B14" s="31">
        <v>350</v>
      </c>
      <c r="C14" s="31">
        <v>143</v>
      </c>
      <c r="D14" s="31">
        <v>2106</v>
      </c>
      <c r="E14" s="31">
        <v>2106</v>
      </c>
      <c r="F14" s="31">
        <f t="shared" si="0"/>
        <v>2599</v>
      </c>
      <c r="G14" s="31">
        <v>1731</v>
      </c>
      <c r="H14" s="32">
        <f t="shared" si="1"/>
        <v>0.66602539438245478</v>
      </c>
    </row>
    <row r="15" spans="1:14" x14ac:dyDescent="0.25">
      <c r="A15" s="28" t="s">
        <v>41</v>
      </c>
      <c r="B15" s="29">
        <v>66</v>
      </c>
      <c r="C15" s="29">
        <v>160</v>
      </c>
      <c r="D15" s="29">
        <v>1828</v>
      </c>
      <c r="E15" s="29">
        <v>1828</v>
      </c>
      <c r="F15" s="29">
        <f t="shared" si="0"/>
        <v>2054</v>
      </c>
      <c r="G15" s="29">
        <v>898</v>
      </c>
      <c r="H15" s="33">
        <f t="shared" si="1"/>
        <v>0.43719571567672832</v>
      </c>
    </row>
    <row r="16" spans="1:14" x14ac:dyDescent="0.25">
      <c r="A16" s="30" t="s">
        <v>42</v>
      </c>
      <c r="B16" s="31">
        <v>204</v>
      </c>
      <c r="C16" s="31">
        <v>142</v>
      </c>
      <c r="D16" s="31">
        <v>2137</v>
      </c>
      <c r="E16" s="31">
        <v>2137</v>
      </c>
      <c r="F16" s="31">
        <f t="shared" si="0"/>
        <v>2483</v>
      </c>
      <c r="G16" s="31">
        <v>1530</v>
      </c>
      <c r="H16" s="32">
        <f t="shared" si="1"/>
        <v>0.61619009262988322</v>
      </c>
    </row>
    <row r="17" spans="1:8" x14ac:dyDescent="0.25">
      <c r="A17" s="28" t="s">
        <v>47</v>
      </c>
      <c r="B17" s="29">
        <v>220</v>
      </c>
      <c r="C17" s="29">
        <v>326</v>
      </c>
      <c r="D17" s="29">
        <v>5609</v>
      </c>
      <c r="E17" s="29">
        <v>5444</v>
      </c>
      <c r="F17" s="29">
        <f t="shared" si="0"/>
        <v>5990</v>
      </c>
      <c r="G17" s="29">
        <v>3069</v>
      </c>
      <c r="H17" s="33">
        <f t="shared" si="1"/>
        <v>0.51235392320534223</v>
      </c>
    </row>
    <row r="18" spans="1:8" x14ac:dyDescent="0.25">
      <c r="A18" s="30" t="s">
        <v>43</v>
      </c>
      <c r="B18" s="31">
        <v>60</v>
      </c>
      <c r="C18" s="31">
        <v>6</v>
      </c>
      <c r="D18" s="31">
        <v>858</v>
      </c>
      <c r="E18" s="31">
        <v>746</v>
      </c>
      <c r="F18" s="31">
        <f t="shared" si="0"/>
        <v>812</v>
      </c>
      <c r="G18" s="31">
        <v>542</v>
      </c>
      <c r="H18" s="32">
        <f t="shared" si="1"/>
        <v>0.66748768472906406</v>
      </c>
    </row>
    <row r="19" spans="1:8" x14ac:dyDescent="0.25">
      <c r="A19" s="28" t="s">
        <v>44</v>
      </c>
      <c r="B19" s="29">
        <v>611</v>
      </c>
      <c r="C19" s="29">
        <v>440</v>
      </c>
      <c r="D19" s="29">
        <v>6369</v>
      </c>
      <c r="E19" s="29">
        <v>5612</v>
      </c>
      <c r="F19" s="29">
        <f t="shared" si="0"/>
        <v>6663</v>
      </c>
      <c r="G19" s="29">
        <v>2870</v>
      </c>
      <c r="H19" s="33">
        <f t="shared" si="1"/>
        <v>0.43073690529791386</v>
      </c>
    </row>
    <row r="20" spans="1:8" ht="9.6" customHeight="1" x14ac:dyDescent="0.25"/>
    <row r="21" spans="1:8" x14ac:dyDescent="0.25">
      <c r="A21" s="24" t="s">
        <v>15</v>
      </c>
      <c r="B21" s="25">
        <f t="shared" ref="B21:C21" si="2">SUM(B2:B19)</f>
        <v>5642</v>
      </c>
      <c r="C21" s="25">
        <f t="shared" si="2"/>
        <v>6748</v>
      </c>
      <c r="D21" s="25">
        <f>SUM(D2:D19)</f>
        <v>58627</v>
      </c>
      <c r="E21" s="25">
        <f>SUM(E2:E19)</f>
        <v>53627</v>
      </c>
      <c r="F21" s="25">
        <f>SUM(F2:F19)</f>
        <v>66017</v>
      </c>
      <c r="G21" s="25">
        <f>SUM(G2:G19)</f>
        <v>33626</v>
      </c>
      <c r="H21" s="34">
        <f t="shared" si="1"/>
        <v>0.50935365133223265</v>
      </c>
    </row>
  </sheetData>
  <mergeCells count="1">
    <mergeCell ref="J2:M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L21" activeCellId="3" sqref="C21 F21 I21 L21"/>
    </sheetView>
  </sheetViews>
  <sheetFormatPr defaultRowHeight="15" x14ac:dyDescent="0.25"/>
  <cols>
    <col min="1" max="1" width="21" bestFit="1" customWidth="1"/>
    <col min="2" max="2" width="12.28515625" bestFit="1" customWidth="1"/>
    <col min="3" max="3" width="10.7109375" bestFit="1" customWidth="1"/>
    <col min="4" max="4" width="16" bestFit="1" customWidth="1"/>
    <col min="5" max="5" width="12.28515625" bestFit="1" customWidth="1"/>
    <col min="6" max="6" width="10.7109375" bestFit="1" customWidth="1"/>
    <col min="7" max="7" width="16.28515625" bestFit="1" customWidth="1"/>
    <col min="8" max="8" width="12.7109375" customWidth="1"/>
    <col min="9" max="9" width="10" customWidth="1"/>
    <col min="10" max="10" width="19.140625" customWidth="1"/>
    <col min="11" max="11" width="14.140625" customWidth="1"/>
    <col min="12" max="12" width="10.7109375" bestFit="1" customWidth="1"/>
    <col min="13" max="13" width="19.85546875" customWidth="1"/>
    <col min="14" max="14" width="18.5703125" bestFit="1" customWidth="1"/>
  </cols>
  <sheetData>
    <row r="1" spans="1:14" x14ac:dyDescent="0.25">
      <c r="A1" s="72" t="s">
        <v>23</v>
      </c>
      <c r="B1" s="73" t="s">
        <v>27</v>
      </c>
      <c r="C1" s="74"/>
      <c r="D1" s="75" t="s">
        <v>58</v>
      </c>
      <c r="E1" s="77" t="s">
        <v>28</v>
      </c>
      <c r="F1" s="78"/>
      <c r="G1" s="79" t="s">
        <v>59</v>
      </c>
      <c r="H1" s="81" t="s">
        <v>26</v>
      </c>
      <c r="I1" s="82"/>
      <c r="J1" s="83" t="s">
        <v>60</v>
      </c>
      <c r="K1" s="66" t="s">
        <v>25</v>
      </c>
      <c r="L1" s="67"/>
      <c r="M1" s="68" t="s">
        <v>61</v>
      </c>
      <c r="N1" s="70" t="s">
        <v>55</v>
      </c>
    </row>
    <row r="2" spans="1:14" x14ac:dyDescent="0.25">
      <c r="A2" s="72"/>
      <c r="B2" s="49" t="s">
        <v>57</v>
      </c>
      <c r="C2" s="50" t="s">
        <v>56</v>
      </c>
      <c r="D2" s="76"/>
      <c r="E2" s="51" t="s">
        <v>57</v>
      </c>
      <c r="F2" s="52" t="s">
        <v>56</v>
      </c>
      <c r="G2" s="80"/>
      <c r="H2" s="53" t="s">
        <v>57</v>
      </c>
      <c r="I2" s="54" t="s">
        <v>56</v>
      </c>
      <c r="J2" s="84"/>
      <c r="K2" s="55" t="s">
        <v>57</v>
      </c>
      <c r="L2" s="56" t="s">
        <v>56</v>
      </c>
      <c r="M2" s="69"/>
      <c r="N2" s="71"/>
    </row>
    <row r="3" spans="1:14" x14ac:dyDescent="0.25">
      <c r="A3" s="37" t="s">
        <v>29</v>
      </c>
      <c r="B3" s="39">
        <v>199</v>
      </c>
      <c r="C3" s="36">
        <v>31</v>
      </c>
      <c r="D3" s="40">
        <v>230</v>
      </c>
      <c r="E3" s="39">
        <v>97</v>
      </c>
      <c r="F3" s="36">
        <v>19</v>
      </c>
      <c r="G3" s="40">
        <v>116</v>
      </c>
      <c r="H3" s="47">
        <v>139</v>
      </c>
      <c r="I3" s="44">
        <v>44</v>
      </c>
      <c r="J3" s="48">
        <v>183</v>
      </c>
      <c r="K3" s="39">
        <v>197</v>
      </c>
      <c r="L3" s="36">
        <v>16</v>
      </c>
      <c r="M3" s="40">
        <v>213</v>
      </c>
      <c r="N3" s="45">
        <v>742</v>
      </c>
    </row>
    <row r="4" spans="1:14" x14ac:dyDescent="0.25">
      <c r="A4" s="37" t="s">
        <v>30</v>
      </c>
      <c r="B4" s="39">
        <v>33</v>
      </c>
      <c r="C4" s="36">
        <v>11</v>
      </c>
      <c r="D4" s="40">
        <v>44</v>
      </c>
      <c r="E4" s="39">
        <v>51</v>
      </c>
      <c r="F4" s="36">
        <v>9</v>
      </c>
      <c r="G4" s="40">
        <v>60</v>
      </c>
      <c r="H4" s="47">
        <v>84</v>
      </c>
      <c r="I4" s="44">
        <v>21</v>
      </c>
      <c r="J4" s="48">
        <v>105</v>
      </c>
      <c r="K4" s="39">
        <v>125</v>
      </c>
      <c r="L4" s="36">
        <v>4</v>
      </c>
      <c r="M4" s="40">
        <v>129</v>
      </c>
      <c r="N4" s="45">
        <v>338</v>
      </c>
    </row>
    <row r="5" spans="1:14" x14ac:dyDescent="0.25">
      <c r="A5" s="37" t="s">
        <v>31</v>
      </c>
      <c r="B5" s="39">
        <v>94</v>
      </c>
      <c r="C5" s="36">
        <v>49</v>
      </c>
      <c r="D5" s="40">
        <v>143</v>
      </c>
      <c r="E5" s="39">
        <v>210</v>
      </c>
      <c r="F5" s="36">
        <v>33</v>
      </c>
      <c r="G5" s="40">
        <v>243</v>
      </c>
      <c r="H5" s="47">
        <v>348</v>
      </c>
      <c r="I5" s="44">
        <v>40</v>
      </c>
      <c r="J5" s="48">
        <v>388</v>
      </c>
      <c r="K5" s="39">
        <v>304</v>
      </c>
      <c r="L5" s="36"/>
      <c r="M5" s="40">
        <v>304</v>
      </c>
      <c r="N5" s="45">
        <v>1078</v>
      </c>
    </row>
    <row r="6" spans="1:14" x14ac:dyDescent="0.25">
      <c r="A6" s="37" t="s">
        <v>32</v>
      </c>
      <c r="B6" s="39">
        <v>169</v>
      </c>
      <c r="C6" s="36">
        <v>23</v>
      </c>
      <c r="D6" s="40">
        <v>192</v>
      </c>
      <c r="E6" s="39">
        <v>308</v>
      </c>
      <c r="F6" s="36">
        <v>58</v>
      </c>
      <c r="G6" s="40">
        <v>366</v>
      </c>
      <c r="H6" s="47">
        <v>894</v>
      </c>
      <c r="I6" s="44">
        <v>76</v>
      </c>
      <c r="J6" s="48">
        <v>970</v>
      </c>
      <c r="K6" s="39">
        <v>1041</v>
      </c>
      <c r="L6" s="36">
        <v>13</v>
      </c>
      <c r="M6" s="40">
        <v>1054</v>
      </c>
      <c r="N6" s="45">
        <v>2582</v>
      </c>
    </row>
    <row r="7" spans="1:14" x14ac:dyDescent="0.25">
      <c r="A7" s="37" t="s">
        <v>33</v>
      </c>
      <c r="B7" s="39">
        <v>212</v>
      </c>
      <c r="C7" s="36">
        <v>57</v>
      </c>
      <c r="D7" s="40">
        <v>269</v>
      </c>
      <c r="E7" s="39">
        <v>821</v>
      </c>
      <c r="F7" s="36">
        <v>143</v>
      </c>
      <c r="G7" s="40">
        <v>964</v>
      </c>
      <c r="H7" s="47">
        <v>783</v>
      </c>
      <c r="I7" s="44">
        <v>48</v>
      </c>
      <c r="J7" s="48">
        <v>831</v>
      </c>
      <c r="K7" s="39">
        <v>903</v>
      </c>
      <c r="L7" s="36">
        <v>74</v>
      </c>
      <c r="M7" s="40">
        <v>977</v>
      </c>
      <c r="N7" s="45">
        <v>3041</v>
      </c>
    </row>
    <row r="8" spans="1:14" x14ac:dyDescent="0.25">
      <c r="A8" s="37" t="s">
        <v>34</v>
      </c>
      <c r="B8" s="39">
        <v>74</v>
      </c>
      <c r="C8" s="36">
        <v>11</v>
      </c>
      <c r="D8" s="40">
        <v>85</v>
      </c>
      <c r="E8" s="39">
        <v>232</v>
      </c>
      <c r="F8" s="36">
        <v>16</v>
      </c>
      <c r="G8" s="40">
        <v>248</v>
      </c>
      <c r="H8" s="47">
        <v>181</v>
      </c>
      <c r="I8" s="44">
        <v>13</v>
      </c>
      <c r="J8" s="48">
        <v>194</v>
      </c>
      <c r="K8" s="39">
        <v>202</v>
      </c>
      <c r="L8" s="36">
        <v>15</v>
      </c>
      <c r="M8" s="40">
        <v>217</v>
      </c>
      <c r="N8" s="45">
        <v>744</v>
      </c>
    </row>
    <row r="9" spans="1:14" x14ac:dyDescent="0.25">
      <c r="A9" s="37" t="s">
        <v>35</v>
      </c>
      <c r="B9" s="39">
        <v>155</v>
      </c>
      <c r="C9" s="36">
        <v>81</v>
      </c>
      <c r="D9" s="40">
        <v>236</v>
      </c>
      <c r="E9" s="39">
        <v>199</v>
      </c>
      <c r="F9" s="36">
        <v>171</v>
      </c>
      <c r="G9" s="40">
        <v>370</v>
      </c>
      <c r="H9" s="47">
        <v>899</v>
      </c>
      <c r="I9" s="44">
        <v>201</v>
      </c>
      <c r="J9" s="48">
        <v>1100</v>
      </c>
      <c r="K9" s="39">
        <v>876</v>
      </c>
      <c r="L9" s="36">
        <v>43</v>
      </c>
      <c r="M9" s="40">
        <v>919</v>
      </c>
      <c r="N9" s="45">
        <v>2625</v>
      </c>
    </row>
    <row r="10" spans="1:14" x14ac:dyDescent="0.25">
      <c r="A10" s="37" t="s">
        <v>36</v>
      </c>
      <c r="B10" s="39">
        <v>88</v>
      </c>
      <c r="C10" s="36">
        <v>25</v>
      </c>
      <c r="D10" s="40">
        <v>113</v>
      </c>
      <c r="E10" s="39">
        <v>284</v>
      </c>
      <c r="F10" s="36">
        <v>70</v>
      </c>
      <c r="G10" s="40">
        <v>354</v>
      </c>
      <c r="H10" s="47">
        <v>214</v>
      </c>
      <c r="I10" s="44">
        <v>11</v>
      </c>
      <c r="J10" s="48">
        <v>225</v>
      </c>
      <c r="K10" s="39">
        <v>275</v>
      </c>
      <c r="L10" s="36">
        <v>35</v>
      </c>
      <c r="M10" s="40">
        <v>310</v>
      </c>
      <c r="N10" s="45">
        <v>1002</v>
      </c>
    </row>
    <row r="11" spans="1:14" x14ac:dyDescent="0.25">
      <c r="A11" s="37" t="s">
        <v>37</v>
      </c>
      <c r="B11" s="39">
        <v>290</v>
      </c>
      <c r="C11" s="36">
        <v>81</v>
      </c>
      <c r="D11" s="40">
        <v>371</v>
      </c>
      <c r="E11" s="39">
        <v>1337</v>
      </c>
      <c r="F11" s="36">
        <v>383</v>
      </c>
      <c r="G11" s="40">
        <v>1720</v>
      </c>
      <c r="H11" s="47">
        <v>2518</v>
      </c>
      <c r="I11" s="44">
        <v>125</v>
      </c>
      <c r="J11" s="48">
        <v>2643</v>
      </c>
      <c r="K11" s="39">
        <v>2201</v>
      </c>
      <c r="L11" s="36">
        <v>113</v>
      </c>
      <c r="M11" s="40">
        <v>2314</v>
      </c>
      <c r="N11" s="45">
        <v>7048</v>
      </c>
    </row>
    <row r="12" spans="1:14" x14ac:dyDescent="0.25">
      <c r="A12" s="37" t="s">
        <v>38</v>
      </c>
      <c r="B12" s="39">
        <v>112</v>
      </c>
      <c r="C12" s="36">
        <v>10</v>
      </c>
      <c r="D12" s="40">
        <v>122</v>
      </c>
      <c r="E12" s="39">
        <v>151</v>
      </c>
      <c r="F12" s="36">
        <v>11</v>
      </c>
      <c r="G12" s="40">
        <v>162</v>
      </c>
      <c r="H12" s="47">
        <v>217</v>
      </c>
      <c r="I12" s="44">
        <v>40</v>
      </c>
      <c r="J12" s="48">
        <v>257</v>
      </c>
      <c r="K12" s="39">
        <v>309</v>
      </c>
      <c r="L12" s="36">
        <v>49</v>
      </c>
      <c r="M12" s="40">
        <v>358</v>
      </c>
      <c r="N12" s="45">
        <v>899</v>
      </c>
    </row>
    <row r="13" spans="1:14" x14ac:dyDescent="0.25">
      <c r="A13" s="37" t="s">
        <v>46</v>
      </c>
      <c r="B13" s="39">
        <v>9</v>
      </c>
      <c r="C13" s="36">
        <v>4</v>
      </c>
      <c r="D13" s="40">
        <v>13</v>
      </c>
      <c r="E13" s="39">
        <v>14</v>
      </c>
      <c r="F13" s="36">
        <v>9</v>
      </c>
      <c r="G13" s="40">
        <v>23</v>
      </c>
      <c r="H13" s="47">
        <v>54</v>
      </c>
      <c r="I13" s="44">
        <v>7</v>
      </c>
      <c r="J13" s="48">
        <v>61</v>
      </c>
      <c r="K13" s="39">
        <v>69</v>
      </c>
      <c r="L13" s="36">
        <v>6</v>
      </c>
      <c r="M13" s="40">
        <v>75</v>
      </c>
      <c r="N13" s="45">
        <v>172</v>
      </c>
    </row>
    <row r="14" spans="1:14" x14ac:dyDescent="0.25">
      <c r="A14" s="37" t="s">
        <v>39</v>
      </c>
      <c r="B14" s="39">
        <v>261</v>
      </c>
      <c r="C14" s="36">
        <v>49</v>
      </c>
      <c r="D14" s="40">
        <v>310</v>
      </c>
      <c r="E14" s="39">
        <v>541</v>
      </c>
      <c r="F14" s="36">
        <v>84</v>
      </c>
      <c r="G14" s="40">
        <v>625</v>
      </c>
      <c r="H14" s="47">
        <v>876</v>
      </c>
      <c r="I14" s="44">
        <v>37</v>
      </c>
      <c r="J14" s="48">
        <v>913</v>
      </c>
      <c r="K14" s="39">
        <v>811</v>
      </c>
      <c r="L14" s="36">
        <v>56</v>
      </c>
      <c r="M14" s="40">
        <v>867</v>
      </c>
      <c r="N14" s="45">
        <v>2715</v>
      </c>
    </row>
    <row r="15" spans="1:14" x14ac:dyDescent="0.25">
      <c r="A15" s="37" t="s">
        <v>40</v>
      </c>
      <c r="B15" s="39">
        <v>315</v>
      </c>
      <c r="C15" s="36">
        <v>56</v>
      </c>
      <c r="D15" s="40">
        <v>371</v>
      </c>
      <c r="E15" s="39">
        <v>181</v>
      </c>
      <c r="F15" s="36">
        <v>33</v>
      </c>
      <c r="G15" s="40">
        <v>214</v>
      </c>
      <c r="H15" s="47">
        <v>440</v>
      </c>
      <c r="I15" s="44">
        <v>102</v>
      </c>
      <c r="J15" s="48">
        <v>542</v>
      </c>
      <c r="K15" s="39">
        <v>593</v>
      </c>
      <c r="L15" s="36">
        <v>11</v>
      </c>
      <c r="M15" s="40">
        <v>604</v>
      </c>
      <c r="N15" s="45">
        <v>1731</v>
      </c>
    </row>
    <row r="16" spans="1:14" x14ac:dyDescent="0.25">
      <c r="A16" s="37" t="s">
        <v>41</v>
      </c>
      <c r="B16" s="39">
        <v>36</v>
      </c>
      <c r="C16" s="36">
        <v>9</v>
      </c>
      <c r="D16" s="40">
        <v>45</v>
      </c>
      <c r="E16" s="39">
        <v>182</v>
      </c>
      <c r="F16" s="36">
        <v>42</v>
      </c>
      <c r="G16" s="40">
        <v>224</v>
      </c>
      <c r="H16" s="47">
        <v>313</v>
      </c>
      <c r="I16" s="44">
        <v>16</v>
      </c>
      <c r="J16" s="48">
        <v>329</v>
      </c>
      <c r="K16" s="39">
        <v>283</v>
      </c>
      <c r="L16" s="36">
        <v>17</v>
      </c>
      <c r="M16" s="40">
        <v>300</v>
      </c>
      <c r="N16" s="45">
        <v>898</v>
      </c>
    </row>
    <row r="17" spans="1:14" x14ac:dyDescent="0.25">
      <c r="A17" s="37" t="s">
        <v>42</v>
      </c>
      <c r="B17" s="39">
        <v>137</v>
      </c>
      <c r="C17" s="36">
        <v>16</v>
      </c>
      <c r="D17" s="40">
        <v>153</v>
      </c>
      <c r="E17" s="39">
        <v>199</v>
      </c>
      <c r="F17" s="36">
        <v>21</v>
      </c>
      <c r="G17" s="40">
        <v>220</v>
      </c>
      <c r="H17" s="47">
        <v>468</v>
      </c>
      <c r="I17" s="44">
        <v>50</v>
      </c>
      <c r="J17" s="48">
        <v>518</v>
      </c>
      <c r="K17" s="39">
        <v>623</v>
      </c>
      <c r="L17" s="36">
        <v>16</v>
      </c>
      <c r="M17" s="40">
        <v>639</v>
      </c>
      <c r="N17" s="45">
        <v>1530</v>
      </c>
    </row>
    <row r="18" spans="1:14" x14ac:dyDescent="0.25">
      <c r="A18" s="37" t="s">
        <v>47</v>
      </c>
      <c r="B18" s="39">
        <v>327</v>
      </c>
      <c r="C18" s="36">
        <v>57</v>
      </c>
      <c r="D18" s="40">
        <v>384</v>
      </c>
      <c r="E18" s="39">
        <v>779</v>
      </c>
      <c r="F18" s="36">
        <v>172</v>
      </c>
      <c r="G18" s="40">
        <v>951</v>
      </c>
      <c r="H18" s="47">
        <v>776</v>
      </c>
      <c r="I18" s="44">
        <v>37</v>
      </c>
      <c r="J18" s="48">
        <v>813</v>
      </c>
      <c r="K18" s="39">
        <v>830</v>
      </c>
      <c r="L18" s="36">
        <v>91</v>
      </c>
      <c r="M18" s="40">
        <v>921</v>
      </c>
      <c r="N18" s="45">
        <v>3069</v>
      </c>
    </row>
    <row r="19" spans="1:14" x14ac:dyDescent="0.25">
      <c r="A19" s="37" t="s">
        <v>43</v>
      </c>
      <c r="B19" s="39">
        <v>66</v>
      </c>
      <c r="C19" s="36">
        <v>8</v>
      </c>
      <c r="D19" s="40">
        <v>74</v>
      </c>
      <c r="E19" s="39">
        <v>135</v>
      </c>
      <c r="F19" s="36">
        <v>20</v>
      </c>
      <c r="G19" s="40">
        <v>155</v>
      </c>
      <c r="H19" s="47">
        <v>123</v>
      </c>
      <c r="I19" s="44">
        <v>17</v>
      </c>
      <c r="J19" s="48">
        <v>140</v>
      </c>
      <c r="K19" s="39">
        <v>146</v>
      </c>
      <c r="L19" s="36">
        <v>27</v>
      </c>
      <c r="M19" s="40">
        <v>173</v>
      </c>
      <c r="N19" s="45">
        <v>542</v>
      </c>
    </row>
    <row r="20" spans="1:14" x14ac:dyDescent="0.25">
      <c r="A20" s="37" t="s">
        <v>44</v>
      </c>
      <c r="B20" s="39">
        <v>154</v>
      </c>
      <c r="C20" s="36">
        <v>24</v>
      </c>
      <c r="D20" s="40">
        <v>178</v>
      </c>
      <c r="E20" s="39">
        <v>666</v>
      </c>
      <c r="F20" s="36">
        <v>110</v>
      </c>
      <c r="G20" s="40">
        <v>776</v>
      </c>
      <c r="H20" s="47">
        <v>901</v>
      </c>
      <c r="I20" s="44">
        <v>75</v>
      </c>
      <c r="J20" s="48">
        <v>976</v>
      </c>
      <c r="K20" s="39">
        <v>878</v>
      </c>
      <c r="L20" s="36">
        <v>62</v>
      </c>
      <c r="M20" s="40">
        <v>940</v>
      </c>
      <c r="N20" s="45">
        <v>2870</v>
      </c>
    </row>
    <row r="21" spans="1:14" ht="15.75" thickBot="1" x14ac:dyDescent="0.3">
      <c r="A21" s="38" t="s">
        <v>55</v>
      </c>
      <c r="B21" s="41">
        <f>SUM(B3:B20)</f>
        <v>2731</v>
      </c>
      <c r="C21" s="42">
        <f t="shared" ref="C21:N21" si="0">SUM(C3:C20)</f>
        <v>602</v>
      </c>
      <c r="D21" s="43">
        <f t="shared" si="0"/>
        <v>3333</v>
      </c>
      <c r="E21" s="41">
        <f t="shared" si="0"/>
        <v>6387</v>
      </c>
      <c r="F21" s="42">
        <f t="shared" si="0"/>
        <v>1404</v>
      </c>
      <c r="G21" s="43">
        <f t="shared" si="0"/>
        <v>7791</v>
      </c>
      <c r="H21" s="41">
        <f t="shared" si="0"/>
        <v>10228</v>
      </c>
      <c r="I21" s="42">
        <f t="shared" si="0"/>
        <v>960</v>
      </c>
      <c r="J21" s="43">
        <f t="shared" si="0"/>
        <v>11188</v>
      </c>
      <c r="K21" s="41">
        <f t="shared" si="0"/>
        <v>10666</v>
      </c>
      <c r="L21" s="42">
        <f t="shared" si="0"/>
        <v>648</v>
      </c>
      <c r="M21" s="43">
        <f t="shared" si="0"/>
        <v>11314</v>
      </c>
      <c r="N21" s="46">
        <f t="shared" si="0"/>
        <v>33626</v>
      </c>
    </row>
  </sheetData>
  <mergeCells count="10">
    <mergeCell ref="K1:L1"/>
    <mergeCell ref="M1:M2"/>
    <mergeCell ref="N1:N2"/>
    <mergeCell ref="A1:A2"/>
    <mergeCell ref="B1:C1"/>
    <mergeCell ref="D1:D2"/>
    <mergeCell ref="E1:F1"/>
    <mergeCell ref="G1:G2"/>
    <mergeCell ref="H1:I1"/>
    <mergeCell ref="J1:J2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6F68666B2224DBD60E57DCD303CF2" ma:contentTypeVersion="8" ma:contentTypeDescription="Create a new document." ma:contentTypeScope="" ma:versionID="40da813796508e372d22dee8c4b75102">
  <xsd:schema xmlns:xsd="http://www.w3.org/2001/XMLSchema" xmlns:xs="http://www.w3.org/2001/XMLSchema" xmlns:p="http://schemas.microsoft.com/office/2006/metadata/properties" xmlns:ns3="e123aae8-14e7-4a51-b197-dead1e593f59" targetNamespace="http://schemas.microsoft.com/office/2006/metadata/properties" ma:root="true" ma:fieldsID="401fa90a8ac976ed424dacc996f60bbf" ns3:_="">
    <xsd:import namespace="e123aae8-14e7-4a51-b197-dead1e593f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3aae8-14e7-4a51-b197-dead1e593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5DACB2-8AD7-4EDE-AC5D-532779779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3aae8-14e7-4a51-b197-dead1e593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9D94A-86B7-4472-8ED9-683476B452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126AC9-FE73-4609-9235-8BB87183B4E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123aae8-14e7-4a51-b197-dead1e593f59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 dati Nazionale</vt:lpstr>
      <vt:lpstr>Riepilogo Regionale </vt:lpstr>
      <vt:lpstr>Regione e Grado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2019-07-19T12:43:50Z</dcterms:created>
  <dcterms:modified xsi:type="dcterms:W3CDTF">2019-09-17T11:28:04Z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0x010100BBC6F68666B2224DBD60E57DCD303CF2</vt:lpwstr>
  </property>
</Properties>
</file>